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78" documentId="13_ncr:1_{F6CB121F-512D-4AA6-A0C1-0FB36C537598}" xr6:coauthVersionLast="47" xr6:coauthVersionMax="47" xr10:uidLastSave="{C19B750E-6D99-46BC-8D8B-39BCC2A67388}"/>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<sst xmlns="http://schemas.openxmlformats.org/spreadsheetml/2006/main" count="178582" uniqueCount="39073">
  <si>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</si>
  <si>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</si>
  <si>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</si>
  <si>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</si>
  <si>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</si>
  <si>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</si>
  <si>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</si>
  <si>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</si>
  <si>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</si>
  <si>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</si>
  <si>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</si>
  <si>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</si>
  <si>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</si>
  <si>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</si>
  <si>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</si>
  <si>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</si>
  <si>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</si>
  <si>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</si>
  <si>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</si>
  <si>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</si>
  <si>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</si>
  <si>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</si>
  <si>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</si>
  <si>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</si>
  <si>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</si>
  <si>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</si>
  <si>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</si>
  <si>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</si>
  <si>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</si>
  <si>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</si>
  <si>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</si>
  <si>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</si>
  <si>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</si>
  <si>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</si>
  <si>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</si>
  <si>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</si>
  <si>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</si>
  <si>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</si>
  <si>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</si>
  <si>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</si>
  <si>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</si>
  <si>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</si>
  <si>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</si>
  <si>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</si>
  <si>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</si>
  <si>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</si>
  <si>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</si>
  <si>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</si>
  <si>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</si>
  <si>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</si>
  <si>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</si>
  <si>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</si>
  <si>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</si>
  <si>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</si>
  <si>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</si>
  <si>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</si>
  <si>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</si>
  <si>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</si>
  <si>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</si>
  <si>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</si>
  <si>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</si>
  <si>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</si>
  <si>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</si>
  <si>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</si>
  <si>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</si>
  <si>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</si>
  <si>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</si>
  <si>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</si>
  <si>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</si>
  <si>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</si>
  <si>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</si>
  <si>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</si>
  <si>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</si>
  <si>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</si>
  <si>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</si>
  <si>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</si>
  <si>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</si>
  <si>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</si>
  <si>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</si>
  <si>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</si>
  <si>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</si>
  <si>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</si>
  <si>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</si>
  <si>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</si>
  <si>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</si>
  <si>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</si>
  <si>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</si>
  <si>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</si>
  <si>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</si>
  <si>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</si>
  <si>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</si>
  <si>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</si>
  <si>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</si>
  <si>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</si>
  <si>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</si>
  <si>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</si>
  <si>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</si>
  <si>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</si>
  <si>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</si>
  <si>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</si>
  <si>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</si>
  <si>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</si>
  <si>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</si>
  <si>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</si>
  <si>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</si>
  <si>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</si>
  <si>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</si>
  <si>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</si>
  <si>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</si>
  <si>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</si>
  <si>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</si>
  <si>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</si>
  <si>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</si>
  <si>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</si>
  <si>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</si>
  <si>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</si>
  <si>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</si>
  <si>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</si>
  <si>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</si>
  <si>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</si>
  <si>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</si>
  <si>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</si>
  <si>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</si>
  <si>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</si>
  <si>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</si>
  <si>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</si>
  <si>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</si>
  <si>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</si>
  <si>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</si>
  <si>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</si>
  <si>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</si>
  <si>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</si>
  <si>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</si>
  <si>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</si>
  <si>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</si>
  <si>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</si>
  <si>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</si>
  <si>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</si>
  <si>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</si>
  <si>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</si>
  <si>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</si>
  <si>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</si>
  <si>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</si>
  <si>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</si>
  <si>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</si>
  <si>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</si>
  <si>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</si>
  <si>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</si>
  <si>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</si>
  <si>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</si>
  <si>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</si>
  <si>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</si>
  <si>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</si>
  <si>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</si>
  <si>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</si>
  <si>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</si>
  <si>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</si>
  <si>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</si>
  <si>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</si>
  <si>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</si>
  <si>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</si>
  <si>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</si>
  <si>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</si>
  <si>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</si>
  <si>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</si>
  <si>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</si>
  <si>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</si>
  <si>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</si>
  <si>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</si>
  <si>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</si>
  <si>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</si>
  <si>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</si>
  <si>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</si>
  <si>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</si>
  <si>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</si>
  <si>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</si>
  <si>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</si>
  <si>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</si>
  <si>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</si>
  <si>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</si>
  <si>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</si>
  <si>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</si>
  <si>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</si>
  <si>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</si>
  <si>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</si>
  <si>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</si>
  <si>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</si>
  <si>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</si>
  <si>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</si>
  <si>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</si>
  <si>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</si>
  <si>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</si>
  <si>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</si>
  <si>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</si>
  <si>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</si>
  <si>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</si>
  <si>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</si>
  <si>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</si>
  <si>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</si>
  <si>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</si>
  <si>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</si>
  <si>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</si>
  <si>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</si>
  <si>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</si>
  <si>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</si>
  <si>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</si>
  <si>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</si>
  <si>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</si>
  <si>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</si>
  <si>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</si>
  <si>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</si>
  <si>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</si>
  <si>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</si>
  <si>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</si>
  <si>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</si>
  <si>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</si>
  <si>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</si>
  <si>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</si>
  <si>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</si>
  <si>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</si>
  <si>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</si>
  <si>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</si>
  <si>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</si>
  <si>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</si>
  <si>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</si>
  <si>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</si>
  <si>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</si>
  <si>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</si>
  <si>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</si>
  <si>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</si>
  <si>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</si>
  <si>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</si>
  <si>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</si>
  <si>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</si>
  <si>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</si>
  <si>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</si>
  <si>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</si>
  <si>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</si>
  <si>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</si>
  <si>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</si>
  <si>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</si>
  <si>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</si>
  <si>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</si>
  <si>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</si>
  <si>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</si>
  <si>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</si>
  <si>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</si>
  <si>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</si>
  <si>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</si>
  <si>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</si>
  <si>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</si>
  <si>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</si>
  <si>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</si>
  <si>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</si>
  <si>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</si>
  <si>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</si>
  <si>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</si>
  <si>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</si>
  <si>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</si>
  <si>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</si>
  <si>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</si>
  <si>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</si>
  <si>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</si>
  <si>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</si>
  <si>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</si>
  <si>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</si>
  <si>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</si>
  <si>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</si>
  <si>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</si>
  <si>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</si>
  <si>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</si>
  <si>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</si>
  <si>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</si>
  <si>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</si>
  <si>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</si>
  <si>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</si>
  <si>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</si>
  <si>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</si>
  <si>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</si>
  <si>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</si>
  <si>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</si>
  <si>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</si>
  <si>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</si>
  <si>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</si>
  <si>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</si>
  <si>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</si>
  <si>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</si>
  <si>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</si>
  <si>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</si>
  <si>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</si>
  <si>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</si>
  <si>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</si>
  <si>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</si>
  <si>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</si>
  <si>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</si>
  <si>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</si>
  <si>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</si>
  <si>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</si>
  <si>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</si>
  <si>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</si>
  <si>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</si>
  <si>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</si>
  <si>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</si>
  <si>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</si>
  <si>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</si>
  <si>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</si>
  <si>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</si>
  <si>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</si>
  <si>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</si>
  <si>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</si>
  <si>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</si>
  <si>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</si>
  <si>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</si>
  <si>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</si>
  <si>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</si>
  <si>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</si>
  <si>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</si>
  <si>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</si>
  <si>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</si>
  <si>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</si>
  <si>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</si>
  <si>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</si>
  <si>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</si>
  <si>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</si>
  <si>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</si>
  <si>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</si>
  <si>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</si>
  <si>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</si>
  <si>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</si>
  <si>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</si>
  <si>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</si>
  <si>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</si>
  <si>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</si>
  <si>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</si>
  <si>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</si>
  <si>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</si>
  <si>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</si>
  <si>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</si>
  <si>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</si>
  <si>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</si>
  <si>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</si>
  <si>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</si>
  <si>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</si>
  <si>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</si>
  <si>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</si>
  <si>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</si>
  <si>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</si>
  <si>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</si>
  <si>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</si>
  <si>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</si>
  <si>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</si>
  <si>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</si>
  <si>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</si>
  <si>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</si>
  <si>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</si>
  <si>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</si>
  <si>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</si>
  <si>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</si>
  <si>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</si>
  <si>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</si>
  <si>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</si>
  <si>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</si>
  <si>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</si>
  <si>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</si>
  <si>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</si>
  <si>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</si>
  <si>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</si>
  <si>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</si>
  <si>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</si>
  <si>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</si>
  <si>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</si>
  <si>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</si>
  <si>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</si>
  <si>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</si>
  <si>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</si>
  <si>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</si>
  <si>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</si>
  <si>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</si>
  <si>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</si>
  <si>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</si>
  <si>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</si>
  <si>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</si>
  <si>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</si>
  <si>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</si>
  <si>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</si>
  <si>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</si>
  <si>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</si>
  <si>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</si>
  <si>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</si>
  <si>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</si>
  <si>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</si>
  <si>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</si>
  <si>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</si>
  <si>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</si>
  <si>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</si>
  <si>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</si>
  <si>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</si>
  <si>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</si>
  <si>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</si>
  <si>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</si>
  <si>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</si>
  <si>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</si>
  <si>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</si>
  <si>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</si>
  <si>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</si>
  <si>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</si>
  <si>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</si>
  <si>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</si>
  <si>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</si>
  <si>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</si>
  <si>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</si>
  <si>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</si>
  <si>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</si>
  <si>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</si>
  <si>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</si>
  <si>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</si>
  <si>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</si>
  <si>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</si>
  <si>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</si>
  <si>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</si>
  <si>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</si>
  <si>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</si>
  <si>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</si>
  <si>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</si>
  <si>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</si>
  <si>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</si>
  <si>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</si>
  <si>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</si>
  <si>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</si>
  <si>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</si>
  <si>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</si>
  <si>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</si>
  <si>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</si>
  <si>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</si>
  <si>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</si>
  <si>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</si>
  <si>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</si>
  <si>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</si>
  <si>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</si>
  <si>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</si>
  <si>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</si>
  <si>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</si>
  <si>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</si>
  <si>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</si>
  <si>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</si>
  <si>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</si>
  <si>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</si>
  <si>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</si>
  <si>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</si>
  <si>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</si>
  <si>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</si>
  <si>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</si>
  <si>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</si>
  <si>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</si>
  <si>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</si>
  <si>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</si>
  <si>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</si>
  <si>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</si>
  <si>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</si>
  <si>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</si>
  <si>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</si>
  <si>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</si>
  <si>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</si>
  <si>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</si>
  <si>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</si>
  <si>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</si>
  <si>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</si>
  <si>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</si>
  <si>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</si>
  <si>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</si>
  <si>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</si>
  <si>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</si>
  <si>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</si>
  <si>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</si>
  <si>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</si>
  <si>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</si>
  <si>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</si>
  <si>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</si>
  <si>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</si>
  <si>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</si>
  <si>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</si>
  <si>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</si>
  <si>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</si>
  <si>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</si>
  <si>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</si>
  <si>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</si>
  <si>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</si>
  <si>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</si>
  <si>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</si>
  <si>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</si>
  <si>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</si>
  <si>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</si>
  <si>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</si>
  <si>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</si>
  <si>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</si>
  <si>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</si>
  <si>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</si>
  <si>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</si>
  <si>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</si>
  <si>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</si>
  <si>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</si>
  <si>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</si>
  <si>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</si>
  <si>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</si>
  <si>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</si>
  <si>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</si>
  <si>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</si>
  <si>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</si>
  <si>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</si>
  <si>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</si>
  <si>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</si>
  <si>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</si>
  <si>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</si>
  <si>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</si>
  <si>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</si>
  <si>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</si>
  <si>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</si>
  <si>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</si>
  <si>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</si>
  <si>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</si>
  <si>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</si>
  <si>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</si>
  <si>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</si>
  <si>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</si>
  <si>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</si>
  <si>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</si>
  <si>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</si>
  <si>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</si>
  <si>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</si>
  <si>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</si>
  <si>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</si>
  <si>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</si>
  <si>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</si>
  <si>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</si>
  <si>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</si>
  <si>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</si>
  <si>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</si>
  <si>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</si>
  <si>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</si>
  <si>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</si>
  <si>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</si>
  <si>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</si>
  <si>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</si>
  <si>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</si>
  <si>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</si>
  <si>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</si>
  <si>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</si>
  <si>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</si>
  <si>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</si>
  <si>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</si>
  <si>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</si>
  <si>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</si>
  <si>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</si>
  <si>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</si>
  <si>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</si>
  <si>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</si>
  <si>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</si>
  <si>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</si>
  <si>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</si>
  <si>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</si>
  <si>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</si>
  <si>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</si>
  <si>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</si>
  <si>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</si>
  <si>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</si>
  <si>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</si>
  <si>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</si>
  <si>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</si>
  <si>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</si>
  <si>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</si>
  <si>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</si>
  <si>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</si>
  <si>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</si>
  <si>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</si>
  <si>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</si>
  <si>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</si>
  <si>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</si>
  <si>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</si>
  <si>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</si>
  <si>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</si>
  <si>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</si>
  <si>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</si>
  <si>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</si>
  <si>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</si>
  <si>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</si>
  <si>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</si>
  <si>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</si>
  <si>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</si>
  <si>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</si>
  <si>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</si>
  <si>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</si>
  <si>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</si>
  <si>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</si>
  <si>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</si>
  <si>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</si>
  <si>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</si>
  <si>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</si>
  <si>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</si>
  <si>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</si>
  <si>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</si>
  <si>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</si>
  <si>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</si>
  <si>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</si>
  <si>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</si>
  <si>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</si>
  <si>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</si>
  <si>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</si>
  <si>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</si>
  <si>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</si>
  <si>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</si>
  <si>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</si>
  <si>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</si>
  <si>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</si>
  <si>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</si>
  <si>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</si>
  <si>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</si>
  <si>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</si>
  <si>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</si>
  <si>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</si>
  <si>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</si>
  <si>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</si>
  <si>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</si>
  <si>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</si>
  <si>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</si>
  <si>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</si>
  <si>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</si>
  <si>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</si>
  <si>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</si>
  <si>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</si>
  <si>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</si>
  <si>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</si>
  <si>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</si>
  <si>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</si>
  <si>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</si>
  <si>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</si>
  <si>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</si>
  <si>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</si>
  <si>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</si>
  <si>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</si>
  <si>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</si>
  <si>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</si>
  <si>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</si>
  <si>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</si>
  <si>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</si>
  <si>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</si>
  <si>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</si>
  <si>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</si>
  <si>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</si>
  <si>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</si>
  <si>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</si>
  <si>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</si>
  <si>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</si>
  <si>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</si>
  <si>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</si>
  <si>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</si>
  <si>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</si>
  <si>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</si>
  <si>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</si>
  <si>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</si>
  <si>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</si>
  <si>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</si>
  <si>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</si>
  <si>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</si>
  <si>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</si>
  <si>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</si>
  <si>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</si>
  <si>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</si>
  <si>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</si>
  <si>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</si>
  <si>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</si>
  <si>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</si>
  <si>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</si>
  <si>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</si>
  <si>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</si>
  <si>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</si>
  <si>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</si>
  <si>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</si>
  <si>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</si>
  <si>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</si>
  <si>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</si>
  <si>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</si>
  <si>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</si>
  <si>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</si>
  <si>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</si>
  <si>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</si>
  <si>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</si>
  <si>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</si>
  <si>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</si>
  <si>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</si>
  <si>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</si>
  <si>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</si>
  <si>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</si>
  <si>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</si>
  <si>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</si>
  <si>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</si>
  <si>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</si>
  <si>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</si>
  <si>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</si>
  <si>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</si>
  <si>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</si>
  <si>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</si>
  <si>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</si>
  <si>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</si>
  <si>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</si>
  <si>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</si>
  <si>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</si>
  <si>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</si>
  <si>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</si>
  <si>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</si>
  <si>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</si>
  <si>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</si>
  <si>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</si>
  <si>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</si>
  <si>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</si>
  <si>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</si>
  <si>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</si>
  <si>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</si>
  <si>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</si>
  <si>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</si>
  <si>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</si>
  <si>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</si>
  <si>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</si>
  <si>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</si>
  <si>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</si>
  <si>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</si>
  <si>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</si>
  <si>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</si>
  <si>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</si>
  <si>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</si>
  <si>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</si>
  <si>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</si>
  <si>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</si>
  <si>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</si>
  <si>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</si>
  <si>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</si>
  <si>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</si>
  <si>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</si>
  <si>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</si>
  <si>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</si>
  <si>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</si>
  <si>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</si>
  <si>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</si>
  <si>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</si>
  <si>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</si>
  <si>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</si>
  <si>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</si>
  <si>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</si>
  <si>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</si>
  <si>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</si>
  <si>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</si>
  <si>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</si>
  <si>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</si>
  <si>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</si>
  <si>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</si>
  <si>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</si>
  <si>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</si>
  <si>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</si>
  <si>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</si>
  <si>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</si>
  <si>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</si>
  <si>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</si>
  <si>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</si>
  <si>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</si>
  <si>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</si>
  <si>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</si>
  <si>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</si>
  <si>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</si>
  <si>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</si>
  <si>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</si>
  <si>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</si>
  <si>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</si>
  <si>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</si>
  <si>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</si>
  <si>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</si>
  <si>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</si>
  <si>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</si>
  <si>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</si>
  <si>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</si>
  <si>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</si>
  <si>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</si>
  <si>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</si>
  <si>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</si>
  <si>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</si>
  <si>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</si>
  <si>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</si>
  <si>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</si>
  <si>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</si>
  <si>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</si>
  <si>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</si>
  <si>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</si>
  <si>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</si>
  <si>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</si>
  <si>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</si>
  <si>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</si>
  <si>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</si>
  <si>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</si>
  <si>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</si>
  <si>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</si>
  <si>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</si>
  <si>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</si>
  <si>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</si>
  <si>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</si>
  <si>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</si>
  <si>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</si>
  <si>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</si>
  <si>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</si>
  <si>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</si>
  <si>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</si>
  <si>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</si>
  <si>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</si>
  <si>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</si>
  <si>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</si>
  <si>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</si>
  <si>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</si>
  <si>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</si>
  <si>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</si>
  <si>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</si>
  <si>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</si>
  <si>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</si>
  <si>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</si>
  <si>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</si>
  <si>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</si>
  <si>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</si>
  <si>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</si>
  <si>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</si>
  <si>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</si>
  <si>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</si>
  <si>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</si>
  <si>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</si>
  <si>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</si>
  <si>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</si>
  <si>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</si>
  <si>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</si>
  <si>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</si>
  <si>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</si>
  <si>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</si>
  <si>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</si>
  <si>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</si>
  <si>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</si>
  <si>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</si>
  <si>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</si>
  <si>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</si>
  <si>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</si>
  <si>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</si>
  <si>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</si>
  <si>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</si>
  <si>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</si>
  <si>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</si>
  <si>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</si>
  <si>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</si>
  <si>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</si>
  <si>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</si>
  <si>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</si>
  <si>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</si>
  <si>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</si>
  <si>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</si>
  <si>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</si>
  <si>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</si>
  <si>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</si>
  <si>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</si>
  <si>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</si>
  <si>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</si>
  <si>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</si>
  <si>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</si>
  <si>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</si>
  <si>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</si>
  <si>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</si>
  <si>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</si>
  <si>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</si>
  <si>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</si>
  <si>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</si>
  <si>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</si>
  <si>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</si>
  <si>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</si>
  <si>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</si>
  <si>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</si>
  <si>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</si>
  <si>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</si>
  <si>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</si>
  <si>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</si>
  <si>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</si>
  <si>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</si>
  <si>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</si>
  <si>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</si>
  <si>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</si>
  <si>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</si>
  <si>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</si>
  <si>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</si>
  <si>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</si>
  <si>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</si>
  <si>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</si>
  <si>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</si>
  <si>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</si>
  <si>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</si>
  <si>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</si>
  <si>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</si>
  <si>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</si>
  <si>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</si>
  <si>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</si>
  <si>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</si>
  <si>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</si>
  <si>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</si>
  <si>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</si>
  <si>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</si>
  <si>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</si>
  <si>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</si>
  <si>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</si>
  <si>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</si>
  <si>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</si>
  <si>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</si>
  <si>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</si>
  <si>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</si>
  <si>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</si>
  <si>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</si>
  <si>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</si>
  <si>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</si>
  <si>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</si>
  <si>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</si>
  <si>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</si>
  <si>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</si>
  <si>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</si>
  <si>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</si>
  <si>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</si>
  <si>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</si>
  <si>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</si>
  <si>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</si>
  <si>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</si>
  <si>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</si>
  <si>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</si>
  <si>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</si>
  <si>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</si>
  <si>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</si>
  <si>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</si>
  <si>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</si>
  <si>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</si>
  <si>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</si>
  <si>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</si>
  <si>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</si>
  <si>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</si>
  <si>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</si>
  <si>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</si>
  <si>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</si>
  <si>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</si>
  <si>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</si>
  <si>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</si>
  <si>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</si>
  <si>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</si>
  <si>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</si>
  <si>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</si>
  <si>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</si>
  <si>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</si>
  <si>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</si>
  <si>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</si>
  <si>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</si>
  <si>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</si>
  <si>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</si>
  <si>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</si>
  <si>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</si>
  <si>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</si>
  <si>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</si>
  <si>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</si>
  <si>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</si>
  <si>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</si>
  <si>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</si>
  <si>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</si>
  <si>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</si>
  <si>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</si>
  <si>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</si>
  <si>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</si>
  <si>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</si>
  <si>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</si>
  <si>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</si>
  <si>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</si>
  <si>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</si>
  <si>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</si>
  <si>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</si>
  <si>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</si>
  <si>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</si>
  <si>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</si>
  <si>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</si>
  <si>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</si>
  <si>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</si>
  <si>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</si>
  <si>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</si>
  <si>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</si>
  <si>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</si>
  <si>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</si>
  <si>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</si>
  <si>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</si>
  <si>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</si>
  <si>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</si>
  <si>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</si>
  <si>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</si>
  <si>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</si>
  <si>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</si>
  <si>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</si>
  <si>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</si>
  <si>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</si>
  <si>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</si>
  <si>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</si>
  <si>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</si>
  <si>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</si>
  <si>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</si>
  <si>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</si>
  <si>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</si>
  <si>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</si>
  <si>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</si>
  <si>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</si>
  <si>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</si>
  <si>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</si>
  <si>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</si>
  <si>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</si>
  <si>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</si>
  <si>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</si>
  <si>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</si>
  <si>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</si>
  <si>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</si>
  <si>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</si>
  <si>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</si>
  <si>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</si>
  <si>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</si>
  <si>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</si>
  <si>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</si>
  <si>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</si>
  <si>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</si>
  <si>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</si>
  <si>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</si>
  <si>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</si>
  <si>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</si>
  <si>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</si>
  <si>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</si>
  <si>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</si>
  <si>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</si>
  <si>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</si>
  <si>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</si>
  <si>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</si>
  <si>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</si>
  <si>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</si>
  <si>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</si>
  <si>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</si>
  <si>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</si>
  <si>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</si>
  <si>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</si>
  <si>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</si>
  <si>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</si>
  <si>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</si>
  <si>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</si>
  <si>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</si>
  <si>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</si>
  <si>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</si>
  <si>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</si>
  <si>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</si>
  <si>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</si>
  <si>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</si>
  <si>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</si>
  <si>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</si>
  <si>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</si>
  <si>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</si>
  <si>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</si>
  <si>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</si>
  <si>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</si>
  <si>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</si>
  <si>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</si>
  <si>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</si>
  <si>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</si>
  <si>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</si>
  <si>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</si>
  <si>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</si>
  <si>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</si>
  <si>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</si>
  <si>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</si>
  <si>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</si>
  <si>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</si>
  <si>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</si>
  <si>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</si>
  <si>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</si>
  <si>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</si>
  <si>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</si>
  <si>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</si>
  <si>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</si>
  <si>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</si>
  <si>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</si>
  <si>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</si>
  <si>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</si>
  <si>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</si>
  <si>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</si>
  <si>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</si>
  <si>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</si>
  <si>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</si>
  <si>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</si>
  <si>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</si>
  <si>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</si>
  <si>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</si>
  <si>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</si>
  <si>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</si>
  <si>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</si>
  <si>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</si>
  <si>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</si>
  <si>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</si>
  <si>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</si>
  <si>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</si>
  <si>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</si>
  <si>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</si>
  <si>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</si>
  <si>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</si>
  <si>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</si>
  <si>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</si>
  <si>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</si>
  <si>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</si>
  <si>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</si>
  <si>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</si>
  <si>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</si>
  <si>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</si>
  <si>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</si>
  <si>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</si>
  <si>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</si>
  <si>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</si>
  <si>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</si>
  <si>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</si>
  <si>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</si>
  <si>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</si>
  <si>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</si>
  <si>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</si>
  <si>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</si>
  <si>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</si>
  <si>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</si>
  <si>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</si>
  <si>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</si>
  <si>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</si>
  <si>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</si>
  <si>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</si>
  <si>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</si>
  <si>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</si>
  <si>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</si>
  <si>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</si>
  <si>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</si>
  <si>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</si>
  <si>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</si>
  <si>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</si>
  <si>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</si>
  <si>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</si>
  <si>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</si>
  <si>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</si>
  <si>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</si>
  <si>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</si>
  <si>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</si>
  <si>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</si>
  <si>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</si>
  <si>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</si>
  <si>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</si>
  <si>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</si>
  <si>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</si>
  <si>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</si>
  <si>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</si>
  <si>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</si>
  <si>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</si>
  <si>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</si>
  <si>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</si>
  <si>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</si>
  <si>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</si>
  <si>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</si>
  <si>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</si>
  <si>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</si>
  <si>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</si>
  <si>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</si>
  <si>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</si>
  <si>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</si>
  <si>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</si>
  <si>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</si>
  <si>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</si>
  <si>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</si>
  <si>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</si>
  <si>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</si>
  <si>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</si>
  <si>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</si>
  <si>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</si>
  <si>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</si>
  <si>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</si>
  <si>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</si>
  <si>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</si>
  <si>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</si>
  <si>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</si>
  <si>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</si>
  <si>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</si>
  <si>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</si>
  <si>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</si>
  <si>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</si>
  <si>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</si>
  <si>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</si>
  <si>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</si>
  <si>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</si>
  <si>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</si>
  <si>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</si>
  <si>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</si>
  <si>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</si>
  <si>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</si>
  <si>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</si>
  <si>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</si>
  <si>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</si>
  <si>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</si>
  <si>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</si>
  <si>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</si>
  <si>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</si>
  <si>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</si>
  <si>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</si>
  <si>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</si>
  <si>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</si>
  <si>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</si>
  <si>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</si>
  <si>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</si>
  <si>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</si>
  <si>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</si>
  <si>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</si>
  <si>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</si>
  <si>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</si>
  <si>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</si>
  <si>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</si>
  <si>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</si>
  <si>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</si>
  <si>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</si>
  <si>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</si>
  <si>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</si>
  <si>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</si>
  <si>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</si>
  <si>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</si>
  <si>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</si>
  <si>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</si>
  <si>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</si>
  <si>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</si>
  <si>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</si>
  <si>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</si>
  <si>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</si>
  <si>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</si>
  <si>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</si>
  <si>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</si>
  <si>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</si>
  <si>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</si>
  <si>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</si>
  <si>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</si>
  <si>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</si>
  <si>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</si>
  <si>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</si>
  <si>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</si>
  <si>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</si>
  <si>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</si>
  <si>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</si>
  <si>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</si>
  <si>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</si>
  <si>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</si>
  <si>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</si>
  <si>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</si>
  <si>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</si>
  <si>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</si>
  <si>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</si>
  <si>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</si>
  <si>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</si>
  <si>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</si>
  <si>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</si>
  <si>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</si>
  <si>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</si>
  <si>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</si>
  <si>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</si>
  <si>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</si>
  <si>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</si>
  <si>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</si>
  <si>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</si>
  <si>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</si>
  <si>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</si>
  <si>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</si>
  <si>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</si>
  <si>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</si>
  <si>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</si>
  <si>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</si>
  <si>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</si>
  <si>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</si>
  <si>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</si>
  <si>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</si>
  <si>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</si>
  <si>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</si>
  <si>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</si>
  <si>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</si>
  <si>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</si>
  <si>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</si>
  <si>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</si>
  <si>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</si>
  <si>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</si>
  <si>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</si>
  <si>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</si>
  <si>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</si>
  <si>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</si>
  <si>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</si>
  <si>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</si>
  <si>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</si>
  <si>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</si>
  <si>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</si>
  <si>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</si>
  <si>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</si>
  <si>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</si>
  <si>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</si>
  <si>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</si>
  <si>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</si>
  <si>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</si>
  <si>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</si>
  <si>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</si>
  <si>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</si>
  <si>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</si>
  <si>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</si>
  <si>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</si>
  <si>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</si>
  <si>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</si>
  <si>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</si>
  <si>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</si>
  <si>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</si>
  <si>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</si>
  <si>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</si>
  <si>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</si>
  <si>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</si>
  <si>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</si>
  <si>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</si>
  <si>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</si>
  <si>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</si>
  <si>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</si>
  <si>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</si>
  <si>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</si>
  <si>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</si>
  <si>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</si>
  <si>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</si>
  <si>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</si>
  <si>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</si>
  <si>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</si>
  <si>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</si>
  <si>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</si>
  <si>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</si>
  <si>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</si>
  <si>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</si>
  <si>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</si>
  <si>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</si>
  <si>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</si>
  <si>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</si>
  <si>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</si>
  <si>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</si>
  <si>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</si>
  <si>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</si>
  <si>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</si>
  <si>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</si>
  <si>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</si>
  <si>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</si>
  <si>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</si>
  <si>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</si>
  <si>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</si>
  <si>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</si>
  <si>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</si>
  <si>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</si>
  <si>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</si>
  <si>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</si>
  <si>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</si>
  <si>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</si>
  <si>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</si>
  <si>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</si>
  <si>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</si>
  <si>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</si>
  <si>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</si>
  <si>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</si>
  <si>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</si>
  <si>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</si>
  <si>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</si>
  <si>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</si>
  <si>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</si>
  <si>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</si>
  <si>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</si>
  <si>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</si>
  <si>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</si>
  <si>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</si>
  <si>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</si>
  <si>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</si>
  <si>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</si>
  <si>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</si>
  <si>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</si>
  <si>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</si>
  <si>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</si>
  <si>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</si>
  <si>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</si>
  <si>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</si>
  <si>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</si>
  <si>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</si>
  <si>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</si>
  <si>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</si>
  <si>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</si>
  <si>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</si>
  <si>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</si>
  <si>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</si>
  <si>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</si>
  <si>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</si>
  <si>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</si>
  <si>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</si>
  <si>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</si>
  <si>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</si>
  <si>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</si>
  <si>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</si>
  <si>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</si>
  <si>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</si>
  <si>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</si>
  <si>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</si>
  <si>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</si>
  <si>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</si>
  <si>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</si>
  <si>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</si>
  <si>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</si>
  <si>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</si>
  <si>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</si>
  <si>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</si>
  <si>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</si>
  <si>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</si>
  <si>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</si>
  <si>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</si>
  <si>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</si>
  <si>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</si>
  <si>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</si>
  <si>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</si>
  <si>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</si>
  <si>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</si>
  <si>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</si>
  <si>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</si>
  <si>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</si>
  <si>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</si>
  <si>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</si>
  <si>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</si>
  <si>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</si>
  <si>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</si>
  <si>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</si>
  <si>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</si>
  <si>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</si>
  <si>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</si>
  <si>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</si>
  <si>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</si>
  <si>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</si>
  <si>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</si>
  <si>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</si>
  <si>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</si>
  <si>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</si>
  <si>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</si>
  <si>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</si>
  <si>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</si>
  <si>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</si>
  <si>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</si>
  <si>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</si>
  <si>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</si>
  <si>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</si>
  <si>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</si>
  <si>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</si>
  <si>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</si>
  <si>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</si>
  <si>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</si>
  <si>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</si>
  <si>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</si>
  <si>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</si>
  <si>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</si>
  <si>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</si>
  <si>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</si>
  <si>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</si>
  <si>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</si>
  <si>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</si>
  <si>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</si>
  <si>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</si>
  <si>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</si>
  <si>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</si>
  <si>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</si>
  <si>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</si>
  <si>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</si>
  <si>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</si>
  <si>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</si>
  <si>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</si>
  <si>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</si>
  <si>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</si>
  <si>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</si>
  <si>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</si>
  <si>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</si>
  <si>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</si>
  <si>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</si>
  <si>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</si>
  <si>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</si>
  <si>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</si>
  <si>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</si>
  <si>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</si>
  <si>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</si>
  <si>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</si>
  <si>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</si>
  <si>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</si>
  <si>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</si>
  <si>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</si>
  <si>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</si>
  <si>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</si>
  <si>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</si>
  <si>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</si>
  <si>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</si>
  <si>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</si>
  <si>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</si>
  <si>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</si>
  <si>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</si>
  <si>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</si>
  <si>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</si>
  <si>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</si>
  <si>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</si>
  <si>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</si>
  <si>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</si>
  <si>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</si>
  <si>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</si>
  <si>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</si>
  <si>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</si>
  <si>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</si>
  <si>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</si>
  <si>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</si>
  <si>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</si>
  <si>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</si>
  <si>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</si>
  <si>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</si>
  <si>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</si>
  <si>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</si>
  <si>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</si>
  <si>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</si>
  <si>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</si>
  <si>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</si>
  <si>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</si>
  <si>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</si>
  <si>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</si>
  <si>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</si>
  <si>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</si>
  <si>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</si>
  <si>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</si>
  <si>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</si>
  <si>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</si>
  <si>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</si>
  <si>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</si>
  <si>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</si>
  <si>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</si>
  <si>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</si>
  <si>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</si>
  <si>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</si>
  <si>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</si>
  <si>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</si>
  <si>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</si>
  <si>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</si>
  <si>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</si>
  <si>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</si>
  <si>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</si>
  <si>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</si>
  <si>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</si>
  <si>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</si>
  <si>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</si>
  <si>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</si>
  <si>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</si>
  <si>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</si>
  <si>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</si>
  <si>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</si>
  <si>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</si>
  <si>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</si>
  <si>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</si>
  <si>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</si>
  <si>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</si>
  <si>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</si>
  <si>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</si>
  <si>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</si>
  <si>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</si>
  <si>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</si>
  <si>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</si>
  <si>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</si>
  <si>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</si>
  <si>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</si>
  <si>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</si>
  <si>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</si>
  <si>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</si>
  <si>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</si>
  <si>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</si>
  <si>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</si>
  <si>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</si>
  <si>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</si>
  <si>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</si>
  <si>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</si>
  <si>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</si>
  <si>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</si>
  <si>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</si>
  <si>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</si>
  <si>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</si>
  <si>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</si>
  <si>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</si>
  <si>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</si>
  <si>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</si>
  <si>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</si>
  <si>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</si>
  <si>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</si>
  <si>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</si>
  <si>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</si>
  <si>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</si>
  <si>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</si>
  <si>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</si>
  <si>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</si>
  <si>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</si>
  <si>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</si>
  <si>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</si>
  <si>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</si>
  <si>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</si>
  <si>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</si>
  <si>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</si>
  <si>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</si>
  <si>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</si>
  <si>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</si>
  <si>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</si>
  <si>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</si>
  <si>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</si>
  <si>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</si>
  <si>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</si>
  <si>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</si>
  <si>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</si>
  <si>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</si>
  <si>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</si>
  <si>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</si>
  <si>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</si>
  <si>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</si>
  <si>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</si>
  <si>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</si>
  <si>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</si>
  <si>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</si>
  <si>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</si>
  <si>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</si>
  <si>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</si>
  <si>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</si>
  <si>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</si>
  <si>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</si>
  <si>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</si>
  <si>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</si>
  <si>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</si>
  <si>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</si>
  <si>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</si>
  <si>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</si>
  <si>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</si>
  <si>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</si>
  <si>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</si>
  <si>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</si>
  <si>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</si>
  <si>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</si>
  <si>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</si>
  <si>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</si>
  <si>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</si>
  <si>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</si>
  <si>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</si>
  <si>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</si>
  <si>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</si>
  <si>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</si>
  <si>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</si>
  <si>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</si>
  <si>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</si>
  <si>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</si>
  <si>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</si>
  <si>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</si>
  <si>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</si>
  <si>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</si>
  <si>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</si>
  <si>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</si>
  <si>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</si>
  <si>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</si>
  <si>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</si>
  <si>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</si>
  <si>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</si>
  <si>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</si>
  <si>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</si>
  <si>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</si>
  <si>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</si>
  <si>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</si>
  <si>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</si>
  <si>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</si>
  <si>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</si>
  <si>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</si>
  <si>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</si>
  <si>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</si>
  <si>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</si>
  <si>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</si>
  <si>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</si>
  <si>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</si>
  <si>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</si>
  <si>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</si>
  <si>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</si>
  <si>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</si>
  <si>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</si>
  <si>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</si>
  <si>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</si>
  <si>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</si>
  <si>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</si>
  <si>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</si>
  <si>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</si>
  <si>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</si>
  <si>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</si>
  <si>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</si>
  <si>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</si>
  <si>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</si>
  <si>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</si>
  <si>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</si>
  <si>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</si>
  <si>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</si>
  <si>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</si>
  <si>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</si>
  <si>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</si>
  <si>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</si>
  <si>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</si>
  <si>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</si>
  <si>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</si>
  <si>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</si>
  <si>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</si>
  <si>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</si>
  <si>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</si>
  <si>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</si>
  <si>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</si>
  <si>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</si>
  <si>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</si>
  <si>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</si>
  <si>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</si>
  <si>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</si>
  <si>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</si>
  <si>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</si>
  <si>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</si>
  <si>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</si>
  <si>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</si>
  <si>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</si>
  <si>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</si>
  <si>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</si>
  <si>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</si>
  <si>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</si>
  <si>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</si>
  <si>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</si>
  <si>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</si>
  <si>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</si>
  <si>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</si>
  <si>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</si>
  <si>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</si>
  <si>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</si>
  <si>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</si>
  <si>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</si>
  <si>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</si>
  <si>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</si>
  <si>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</si>
  <si>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</si>
  <si>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</si>
  <si>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</si>
  <si>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</si>
  <si>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</si>
  <si>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</si>
  <si>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</si>
  <si>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</si>
  <si>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</si>
  <si>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</si>
  <si>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</si>
  <si>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</si>
  <si>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</si>
  <si>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</si>
  <si>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</si>
  <si>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</si>
  <si>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</si>
  <si>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</si>
  <si>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</si>
  <si>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</si>
  <si>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</si>
  <si>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</si>
  <si>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</si>
  <si>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</si>
  <si>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</si>
  <si>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</si>
  <si>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</si>
  <si>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</si>
  <si>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</si>
  <si>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</si>
  <si>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</si>
  <si>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</si>
  <si>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</si>
  <si>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</si>
  <si>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</si>
  <si>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</si>
  <si>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</si>
  <si>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</si>
  <si>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</si>
  <si>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</si>
  <si>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</si>
  <si>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</si>
  <si>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</si>
  <si>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</si>
  <si>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</si>
  <si>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</si>
  <si>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</si>
  <si>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</si>
  <si>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</si>
  <si>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</si>
  <si>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</si>
  <si>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</si>
  <si>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</si>
  <si>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</si>
  <si>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</si>
  <si>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</si>
  <si>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</si>
  <si>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</si>
  <si>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</si>
  <si>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</si>
  <si>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</si>
  <si>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</si>
  <si>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</si>
  <si>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</si>
  <si>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</si>
  <si>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</si>
  <si>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</si>
  <si>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</si>
  <si>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</si>
  <si>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</si>
  <si>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</si>
  <si>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</si>
  <si>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</si>
  <si>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</si>
  <si>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</si>
  <si>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</si>
  <si>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</si>
  <si>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</si>
  <si>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</si>
  <si>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</si>
  <si>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</si>
  <si>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</si>
  <si>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</si>
  <si>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</si>
  <si>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</si>
  <si>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</si>
  <si>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</si>
  <si>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</si>
  <si>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</si>
  <si>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</si>
  <si>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</si>
  <si>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</si>
  <si>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</si>
  <si>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</si>
  <si>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</si>
  <si>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</si>
  <si>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</si>
  <si>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</si>
  <si>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</si>
  <si>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</si>
  <si>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</si>
  <si>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</si>
  <si>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</si>
  <si>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</si>
  <si>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</si>
  <si>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</si>
  <si>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</si>
  <si>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</si>
  <si>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</si>
  <si>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</si>
  <si>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</si>
  <si>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</si>
  <si>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</si>
  <si>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</si>
  <si>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</si>
  <si>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</si>
  <si>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</si>
  <si>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</si>
  <si>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</si>
  <si>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</si>
  <si>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</si>
  <si>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</si>
  <si>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</si>
  <si>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</si>
  <si>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</si>
  <si>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</si>
  <si>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</si>
  <si>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</si>
  <si>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</si>
  <si>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</si>
  <si>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</si>
  <si>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</si>
  <si>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</si>
  <si>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</si>
  <si>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</si>
  <si>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</si>
  <si>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</si>
  <si>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</si>
  <si>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</si>
  <si>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</si>
  <si>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</si>
  <si>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</si>
  <si>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</si>
  <si>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</si>
  <si>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</si>
  <si>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</si>
  <si>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</si>
  <si>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</si>
  <si>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</si>
  <si>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</si>
  <si>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</si>
  <si>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</si>
  <si>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</si>
  <si>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</si>
  <si>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</si>
  <si>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</si>
  <si>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</si>
  <si>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</si>
  <si>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</si>
  <si>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</si>
  <si>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</si>
  <si>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</si>
  <si>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</si>
  <si>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</si>
  <si>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</si>
  <si>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</si>
  <si>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</si>
  <si>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</si>
  <si>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</si>
  <si>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</si>
  <si>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</si>
  <si>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</si>
  <si>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</si>
  <si>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</si>
  <si>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</si>
  <si>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</si>
  <si>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</si>
  <si>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</si>
  <si>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</si>
  <si>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</si>
  <si>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</si>
  <si>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</si>
  <si>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</si>
  <si>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</si>
  <si>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</si>
  <si>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</si>
  <si>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</si>
  <si>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</si>
  <si>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</si>
  <si>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</si>
  <si>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</si>
  <si>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</si>
  <si>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</si>
  <si>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</si>
  <si>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</si>
  <si>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</si>
  <si>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</si>
  <si>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</si>
  <si>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</si>
  <si>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</si>
  <si>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</si>
  <si>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</si>
  <si>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</si>
  <si>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</si>
  <si>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</si>
  <si>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</si>
  <si>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</si>
  <si>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</si>
  <si>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</si>
  <si>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</si>
  <si>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</si>
  <si>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</si>
  <si>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</si>
  <si>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</si>
  <si>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</si>
  <si>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</si>
  <si>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</si>
  <si>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</si>
  <si>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</si>
  <si>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</si>
  <si>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</si>
  <si>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</si>
  <si>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</si>
  <si>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</si>
  <si>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</si>
  <si>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</si>
  <si>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</si>
  <si>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</si>
  <si>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</si>
  <si>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</si>
  <si>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</si>
  <si>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</si>
  <si>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</si>
  <si>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</si>
  <si>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</si>
  <si>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</si>
  <si>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</si>
  <si>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</si>
  <si>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</si>
  <si>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</si>
  <si>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</si>
  <si>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</si>
  <si>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</si>
  <si>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</si>
  <si>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</si>
  <si>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</si>
  <si>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</si>
  <si>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</si>
  <si>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</si>
  <si>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</si>
  <si>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</si>
  <si>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</si>
  <si>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</si>
  <si>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</si>
  <si>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</si>
  <si>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</si>
  <si>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</si>
  <si>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</si>
  <si>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</si>
  <si>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</si>
  <si>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</si>
  <si>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</si>
  <si>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</si>
  <si>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</si>
  <si>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</si>
  <si>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</si>
  <si>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</si>
  <si>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</si>
  <si>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</si>
  <si>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</si>
  <si>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</si>
  <si>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</si>
  <si>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</si>
  <si>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</si>
  <si>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</si>
  <si>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</si>
  <si>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</si>
  <si>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</si>
  <si>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</si>
  <si>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</si>
  <si>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</si>
  <si>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</si>
  <si>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</si>
  <si>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</si>
  <si>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</si>
  <si>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</si>
  <si>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</si>
  <si>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</si>
  <si>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</si>
  <si>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</si>
  <si>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</si>
  <si>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</si>
  <si>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</si>
  <si>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</si>
  <si>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</si>
  <si>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</si>
  <si>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</si>
  <si>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</si>
  <si>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</si>
  <si>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</si>
  <si>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</si>
  <si>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</si>
  <si>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</si>
  <si>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</si>
  <si>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</si>
  <si>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</si>
  <si>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</si>
  <si>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</si>
  <si>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</si>
  <si>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</si>
  <si>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</si>
  <si>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</si>
  <si>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</si>
  <si>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</si>
  <si>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</si>
  <si>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</si>
  <si>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</si>
  <si>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</si>
  <si>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</si>
  <si>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</si>
  <si>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</si>
  <si>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</si>
  <si>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</si>
  <si>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</si>
  <si>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</si>
  <si>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</si>
  <si>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</si>
  <si>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</si>
  <si>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</si>
  <si>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</si>
  <si>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</si>
  <si>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</si>
  <si>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</si>
  <si>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</si>
  <si>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</si>
  <si>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</si>
  <si>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</si>
  <si>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</si>
  <si>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</si>
  <si>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</si>
  <si>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</si>
  <si>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</si>
  <si>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</si>
  <si>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</si>
  <si>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</si>
  <si>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</si>
  <si>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</si>
  <si>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</si>
  <si>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</si>
  <si>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</si>
  <si>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</si>
  <si>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</si>
  <si>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</si>
  <si>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</si>
  <si>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</si>
  <si>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</si>
  <si>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</si>
  <si>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</si>
  <si>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</si>
  <si>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</si>
  <si>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</si>
  <si>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</si>
  <si>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</si>
  <si>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</si>
  <si>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</si>
  <si>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</si>
  <si>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</si>
  <si>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</si>
  <si>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</si>
  <si>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</si>
  <si>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</si>
  <si>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</si>
  <si>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</si>
  <si>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</si>
  <si>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</si>
  <si>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</si>
  <si>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</si>
  <si>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</si>
  <si>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</si>
  <si>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</si>
  <si>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</si>
  <si>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</si>
  <si>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</si>
  <si>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</si>
  <si>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</si>
  <si>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</si>
  <si>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</si>
  <si>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</si>
  <si>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</si>
  <si>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</si>
  <si>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</si>
  <si>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</si>
  <si>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</si>
  <si>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</si>
  <si>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</si>
  <si>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</si>
  <si>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</si>
  <si>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</si>
  <si>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</si>
  <si>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</si>
  <si>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</si>
  <si>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</si>
  <si>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</si>
  <si>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</si>
  <si>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</si>
  <si>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</si>
  <si>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</si>
  <si>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</si>
  <si>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</si>
  <si>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</si>
  <si>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</si>
  <si>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</si>
  <si>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</si>
  <si>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</si>
  <si>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</si>
  <si>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</si>
  <si>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</si>
  <si>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</si>
  <si>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</si>
  <si>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</si>
  <si>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</si>
  <si>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</si>
  <si>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</si>
  <si>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</si>
  <si>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</si>
  <si>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</si>
  <si>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</si>
  <si>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</si>
  <si>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</si>
  <si>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</si>
  <si>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</si>
  <si>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</si>
  <si>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</si>
  <si>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</si>
  <si>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</si>
  <si>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</si>
  <si>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</si>
  <si>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</si>
  <si>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</si>
  <si>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</si>
  <si>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</si>
  <si>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</si>
  <si>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</si>
  <si>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</si>
  <si>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</si>
  <si>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</si>
  <si>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</si>
  <si>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</si>
  <si>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</si>
  <si>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</si>
  <si>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</si>
  <si>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</si>
  <si>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</si>
  <si>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</si>
  <si>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</si>
  <si>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</si>
  <si>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</si>
  <si>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</si>
  <si>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</si>
  <si>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</si>
  <si>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</si>
  <si>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</si>
  <si>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</si>
  <si>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</si>
  <si>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</si>
  <si>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</si>
  <si>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</si>
  <si>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</si>
  <si>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</si>
  <si>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</si>
  <si>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</si>
  <si>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</si>
  <si>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</si>
  <si>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</si>
  <si>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</si>
  <si>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</si>
  <si>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</si>
  <si>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</si>
  <si>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</si>
  <si>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</si>
  <si>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</si>
  <si>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</si>
  <si>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</si>
  <si>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</si>
  <si>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</si>
  <si>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</si>
  <si>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</si>
  <si>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</si>
  <si>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</si>
  <si>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</si>
  <si>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</si>
  <si>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</si>
  <si>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</si>
  <si>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</si>
  <si>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</si>
  <si>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</si>
  <si>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</si>
  <si>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</si>
  <si>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</si>
  <si>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</si>
  <si>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</si>
  <si>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</si>
  <si>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</si>
  <si>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</si>
  <si>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</si>
  <si>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</si>
  <si>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</si>
  <si>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</si>
  <si>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</si>
  <si>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</si>
  <si>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</si>
  <si>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</si>
  <si>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</si>
  <si>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</si>
  <si>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</si>
  <si>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</si>
  <si>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</si>
  <si>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</si>
  <si>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</si>
  <si>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</si>
  <si>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</si>
  <si>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</si>
  <si>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</si>
  <si>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</si>
  <si>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</si>
  <si>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</si>
  <si>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</si>
  <si>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</si>
  <si>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</si>
  <si>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</si>
  <si>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</si>
  <si>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</si>
  <si>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</si>
  <si>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</si>
  <si>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</si>
  <si>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</si>
  <si>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</si>
  <si>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</si>
  <si>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</si>
  <si>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</si>
  <si>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</si>
  <si>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</si>
  <si>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</si>
  <si>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</si>
  <si>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</si>
  <si>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</si>
  <si>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</si>
  <si>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</si>
  <si>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</si>
  <si>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</si>
  <si>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</si>
  <si>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</si>
  <si>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</si>
  <si>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</si>
  <si>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</si>
  <si>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</si>
  <si>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</si>
  <si>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</si>
  <si>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</si>
  <si>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</si>
  <si>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</si>
  <si>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</si>
  <si>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</si>
  <si>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</si>
  <si>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</si>
  <si>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</si>
  <si>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</si>
  <si>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</si>
  <si>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</si>
  <si>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</si>
  <si>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</si>
  <si>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</si>
  <si>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</si>
  <si>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</si>
  <si>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</si>
  <si>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</si>
  <si>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</si>
  <si>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</si>
  <si>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</si>
  <si>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</si>
  <si>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</si>
  <si>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</si>
  <si>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</si>
  <si>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</si>
  <si>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</si>
  <si>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</si>
  <si>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</si>
  <si>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</si>
  <si>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</si>
  <si>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</si>
  <si>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</si>
  <si>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</si>
  <si>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</si>
  <si>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</si>
  <si>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</si>
  <si>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</si>
  <si>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</si>
  <si>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</si>
  <si>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</si>
  <si>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</si>
  <si>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</si>
  <si>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</si>
  <si>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</si>
  <si>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</si>
  <si>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</si>
  <si>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</si>
  <si>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</si>
  <si>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</si>
  <si>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</si>
  <si>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</si>
  <si>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</si>
  <si>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</si>
  <si>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</si>
  <si>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</si>
  <si>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</si>
  <si>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</si>
  <si>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</si>
  <si>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</si>
  <si>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</si>
  <si>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</si>
  <si>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</si>
  <si>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</si>
  <si>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</si>
  <si>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</si>
  <si>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</si>
  <si>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</si>
  <si>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</si>
  <si>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</si>
  <si>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</si>
  <si>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</si>
  <si>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</si>
  <si>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</si>
  <si>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</si>
  <si>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</si>
  <si>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</si>
  <si>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</si>
  <si>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</si>
  <si>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</si>
  <si>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</si>
  <si>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</si>
  <si>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</si>
  <si>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</si>
  <si>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</si>
  <si>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</si>
  <si>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</si>
  <si>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</si>
  <si>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</si>
  <si>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</si>
  <si>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</si>
  <si>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</si>
  <si>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</si>
  <si>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</si>
  <si>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</si>
  <si>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</si>
  <si>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</si>
  <si>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</si>
  <si>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</si>
  <si>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</si>
  <si>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</si>
  <si>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</si>
  <si>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</si>
  <si>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</si>
  <si>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</si>
  <si>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</si>
  <si>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</si>
  <si>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</si>
  <si>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</si>
  <si>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</si>
  <si>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</si>
  <si>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</si>
  <si>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</si>
  <si>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</si>
  <si>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</si>
  <si>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</si>
  <si>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</si>
  <si>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</si>
  <si>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</si>
  <si>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</si>
  <si>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</si>
  <si>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</si>
  <si>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</si>
  <si>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</si>
  <si>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</si>
  <si>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</si>
  <si>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</si>
  <si>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</si>
  <si>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</si>
  <si>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</si>
  <si>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</si>
  <si>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</si>
  <si>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</si>
  <si>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</si>
  <si>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</si>
  <si>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</si>
  <si>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</si>
  <si>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</si>
  <si>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</si>
  <si>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</si>
  <si>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</si>
  <si>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</si>
  <si>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</si>
  <si>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</si>
  <si>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</si>
  <si>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</si>
  <si>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</si>
  <si>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</si>
  <si>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</si>
  <si>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</si>
  <si>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</si>
  <si>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</si>
  <si>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</si>
  <si>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</si>
  <si>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</si>
  <si>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</si>
  <si>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</si>
  <si>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</si>
  <si>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</si>
  <si>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</si>
  <si>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</si>
  <si>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</si>
  <si>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</si>
  <si>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</si>
  <si>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</si>
  <si>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</si>
  <si>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</si>
  <si>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</si>
  <si>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</si>
  <si>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</si>
  <si>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</si>
  <si>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</si>
  <si>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</si>
  <si>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</si>
  <si>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</si>
  <si>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</si>
  <si>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</si>
  <si>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</si>
  <si>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</si>
  <si>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</si>
  <si>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</si>
  <si>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</si>
  <si>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</si>
  <si>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</si>
  <si>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</si>
  <si>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</si>
  <si>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</si>
  <si>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</si>
  <si>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</si>
  <si>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</si>
  <si>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</si>
  <si>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</si>
  <si>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</si>
  <si>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</si>
  <si>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</si>
  <si>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</si>
  <si>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</si>
  <si>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</si>
  <si>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</si>
  <si>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</si>
  <si>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</si>
  <si>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</si>
  <si>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</si>
  <si>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</si>
  <si>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</si>
  <si>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</si>
  <si>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</si>
  <si>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</si>
  <si>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</si>
  <si>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</si>
  <si>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</si>
  <si>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</si>
  <si>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</si>
  <si>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</si>
  <si>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</si>
  <si>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</si>
  <si>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</si>
  <si>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</si>
  <si>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</si>
  <si>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</si>
  <si>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</si>
  <si>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</si>
  <si>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</si>
  <si>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</si>
  <si>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</si>
  <si>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</si>
  <si>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</si>
  <si>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</si>
  <si>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</si>
  <si>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</si>
  <si>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</si>
  <si>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</si>
  <si>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</si>
  <si>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</si>
  <si>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</si>
  <si>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</si>
  <si>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</si>
  <si>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</si>
  <si>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</si>
  <si>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</si>
  <si>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</si>
  <si>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</si>
  <si>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</si>
  <si>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</si>
  <si>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</si>
  <si>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</si>
  <si>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</si>
  <si>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</si>
  <si>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</si>
  <si>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</si>
  <si>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</si>
  <si>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</si>
  <si>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</si>
  <si>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</si>
  <si>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</si>
  <si>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</si>
  <si>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</si>
  <si>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</si>
  <si>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</si>
  <si>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</si>
  <si>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</si>
  <si>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</si>
  <si>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</si>
  <si>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</si>
  <si>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</si>
  <si>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</si>
  <si>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</si>
  <si>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</si>
  <si>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</si>
  <si>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</si>
  <si>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</si>
  <si>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</si>
  <si>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</si>
  <si>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</si>
  <si>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</si>
  <si>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</si>
  <si>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</si>
  <si>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</si>
  <si>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</si>
  <si>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</si>
  <si>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</si>
  <si>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</si>
  <si>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</si>
  <si>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</si>
  <si>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</si>
  <si>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</si>
  <si>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</si>
  <si>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</si>
  <si>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</si>
  <si>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</si>
  <si>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</si>
  <si>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</si>
  <si>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</si>
  <si>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</si>
  <si>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</si>
  <si>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</si>
  <si>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</si>
  <si>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</si>
  <si>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</si>
  <si>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</si>
  <si>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</si>
  <si>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</si>
  <si>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</si>
  <si>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</si>
  <si>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</si>
  <si>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</si>
  <si>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</si>
  <si>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</si>
  <si>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</si>
  <si>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</si>
  <si>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</si>
  <si>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</si>
  <si>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</si>
  <si>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</si>
  <si>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</si>
  <si>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</si>
  <si>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</si>
  <si>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</si>
  <si>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</si>
  <si>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</si>
  <si>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</si>
  <si>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</si>
  <si>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</si>
  <si>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</si>
  <si>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</si>
  <si>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</si>
  <si>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</si>
  <si>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</si>
  <si>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</si>
  <si>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</si>
  <si>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</si>
  <si>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</si>
  <si>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</si>
  <si>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</si>
  <si>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</si>
  <si>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</si>
  <si>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</si>
  <si>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</si>
  <si>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</si>
  <si>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</si>
  <si>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</si>
  <si>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</si>
  <si>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</si>
  <si>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</si>
  <si>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</si>
  <si>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</si>
  <si>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</si>
  <si>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</si>
  <si>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</si>
  <si>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</si>
  <si>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</si>
  <si>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</si>
  <si>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</si>
  <si>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</si>
  <si>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</si>
  <si>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</si>
  <si>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</si>
  <si>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</si>
  <si>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</si>
  <si>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</si>
  <si>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</si>
  <si>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</si>
  <si>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</si>
  <si>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</si>
  <si>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</si>
  <si>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</si>
  <si>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</si>
  <si>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</si>
  <si>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</si>
  <si>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</si>
  <si>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</si>
  <si>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</si>
  <si>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</si>
  <si>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</si>
  <si>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</si>
  <si>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</si>
  <si>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</si>
  <si>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</si>
  <si>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</si>
  <si>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</si>
  <si>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</si>
  <si>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</si>
  <si>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</si>
  <si>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</si>
  <si>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</si>
  <si>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</si>
  <si>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</si>
  <si>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</si>
  <si>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</si>
  <si>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</si>
  <si>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</si>
  <si>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</si>
  <si>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</si>
  <si>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</si>
  <si>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</si>
  <si>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</si>
  <si>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</si>
  <si>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</si>
  <si>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</si>
  <si>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</si>
  <si>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</si>
  <si>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</si>
  <si>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</si>
  <si>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</si>
  <si>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</si>
  <si>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</si>
  <si>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</si>
  <si>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</si>
  <si>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</si>
  <si>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</si>
  <si>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</si>
  <si>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</si>
  <si>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</si>
  <si>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</si>
  <si>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</si>
  <si>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</si>
  <si>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</si>
  <si>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</si>
  <si>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</si>
  <si>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</si>
  <si>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</si>
  <si>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</si>
  <si>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</si>
  <si>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</si>
  <si>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</si>
  <si>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</si>
  <si>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</si>
  <si>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</si>
  <si>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</si>
  <si>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</si>
  <si>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</si>
  <si>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</si>
  <si>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</si>
  <si>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</si>
  <si>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</si>
  <si>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</si>
  <si>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</si>
  <si>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</si>
  <si>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</si>
  <si>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</si>
  <si>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</si>
  <si>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</si>
  <si>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</si>
  <si>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</si>
  <si>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</si>
  <si>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</si>
  <si>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</si>
  <si>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</si>
  <si>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</si>
  <si>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</si>
  <si>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</si>
  <si>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</si>
  <si>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</si>
  <si>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</si>
  <si>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</si>
  <si>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</si>
  <si>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</si>
  <si>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</si>
  <si>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</si>
  <si>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</si>
  <si>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</si>
  <si>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</si>
  <si>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</si>
  <si>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</si>
  <si>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</si>
  <si>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</si>
  <si>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</si>
  <si>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</si>
  <si>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</si>
  <si>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</si>
  <si>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</si>
  <si>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</si>
  <si>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</si>
  <si>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</si>
  <si>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</si>
  <si>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</si>
  <si>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</si>
  <si>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</si>
  <si>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</si>
  <si>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</si>
  <si>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</si>
  <si>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</si>
  <si>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</si>
  <si>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</si>
  <si>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</si>
  <si>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</si>
  <si>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</si>
  <si>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</si>
  <si>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</si>
  <si>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</si>
  <si>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</si>
  <si>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</si>
  <si>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</si>
  <si>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</si>
  <si>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</si>
  <si>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</si>
  <si>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</si>
  <si>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</si>
  <si>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</si>
  <si>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</si>
  <si>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</si>
  <si>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</si>
  <si>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</si>
  <si>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</si>
  <si>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</si>
  <si>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</si>
  <si>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</si>
  <si>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</si>
  <si>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</si>
  <si>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</si>
  <si>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</si>
  <si>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</si>
  <si>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</si>
  <si>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</si>
  <si>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</si>
  <si>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</si>
  <si>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</si>
  <si>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</si>
  <si>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</si>
  <si>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</si>
  <si>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</si>
  <si>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</si>
  <si>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</si>
  <si>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</si>
  <si>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</si>
  <si>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</si>
  <si>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</si>
  <si>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</si>
  <si>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</si>
  <si>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</si>
  <si>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</si>
  <si>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</si>
  <si>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</si>
  <si>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</si>
  <si>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</si>
  <si>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</si>
  <si>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</si>
  <si>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</si>
  <si>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</si>
  <si>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</si>
  <si>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</si>
  <si>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</si>
  <si>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</si>
  <si>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</si>
  <si>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</si>
  <si>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</si>
  <si>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</si>
  <si>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</si>
  <si>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</si>
  <si>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</si>
  <si>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</si>
  <si>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</si>
  <si>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</si>
  <si>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</si>
  <si>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</si>
  <si>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</si>
  <si>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</si>
  <si>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</si>
  <si>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</si>
  <si>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</si>
  <si>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</si>
  <si>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</si>
  <si>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</si>
  <si>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</si>
  <si>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</si>
  <si>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</si>
  <si>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</si>
  <si>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</si>
  <si>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</si>
  <si>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</si>
  <si>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</si>
  <si>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</si>
  <si>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</si>
  <si>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</si>
  <si>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</si>
  <si>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</si>
  <si>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</si>
  <si>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</si>
  <si>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</si>
  <si>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</si>
  <si>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</si>
  <si>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</si>
  <si>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</si>
  <si>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</si>
  <si>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</si>
  <si>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</si>
  <si>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</si>
  <si>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</si>
  <si>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</si>
  <si>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</si>
  <si>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</si>
  <si>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</si>
  <si>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</si>
  <si>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</si>
  <si>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</si>
  <si>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</si>
  <si>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</si>
  <si>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</si>
  <si>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</si>
  <si>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</si>
  <si>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</si>
  <si>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</si>
  <si>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</si>
  <si>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</si>
  <si>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</si>
  <si>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</si>
  <si>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</si>
  <si>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</si>
  <si>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</si>
  <si>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</si>
  <si>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</si>
  <si>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</si>
  <si>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</si>
  <si>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</si>
  <si>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</si>
  <si>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</si>
  <si>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</si>
  <si>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</si>
  <si>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</si>
  <si>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</si>
  <si>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</si>
  <si>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</si>
  <si>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</si>
  <si>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</si>
  <si>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</si>
  <si>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</si>
  <si>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</si>
  <si>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</si>
  <si>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</si>
  <si>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</si>
  <si>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</si>
  <si>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</si>
  <si>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</si>
  <si>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</si>
  <si>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</si>
  <si>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</si>
  <si>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</si>
  <si>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</si>
  <si>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</si>
  <si>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</si>
  <si>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</si>
  <si>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</si>
  <si>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</si>
  <si>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</si>
  <si>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</si>
  <si>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</si>
  <si>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</si>
  <si>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</si>
  <si>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</si>
  <si>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</si>
  <si>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</si>
  <si>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</si>
  <si>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</si>
  <si>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</si>
  <si>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</si>
  <si>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</si>
  <si>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</si>
  <si>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</si>
  <si>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</si>
  <si>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</si>
  <si>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</si>
  <si>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</si>
  <si>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</si>
  <si>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</si>
  <si>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</si>
  <si>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</si>
  <si>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</si>
  <si>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</si>
  <si>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</si>
  <si>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</si>
  <si>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</si>
  <si>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</si>
  <si>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</si>
  <si>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</si>
  <si>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</si>
  <si>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</si>
  <si>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</si>
  <si>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</si>
  <si>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</si>
  <si>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</si>
  <si>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</si>
  <si>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</si>
  <si>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</si>
  <si>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</si>
  <si>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</si>
  <si>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</si>
  <si>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</si>
  <si>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</si>
  <si>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</si>
  <si>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</si>
  <si>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</si>
  <si>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</si>
  <si>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</si>
  <si>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</si>
  <si>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</si>
  <si>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</si>
  <si>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</si>
  <si>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</si>
  <si>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</si>
  <si>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</si>
  <si>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</si>
  <si>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</si>
  <si>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</si>
  <si>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</si>
  <si>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</si>
  <si>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</si>
  <si>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</si>
  <si>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</si>
  <si>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</si>
  <si>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</si>
  <si>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</si>
  <si>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</si>
  <si>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</si>
  <si>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</si>
  <si>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</si>
  <si>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</si>
  <si>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</si>
  <si>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</si>
  <si>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</si>
  <si>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</si>
  <si>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</si>
  <si>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</si>
  <si>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</si>
  <si>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</si>
  <si>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</si>
  <si>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</si>
  <si>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</si>
  <si>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</si>
  <si>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</si>
  <si>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</si>
  <si>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</si>
  <si>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</si>
  <si>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</si>
  <si>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</si>
  <si>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</si>
  <si>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</si>
  <si>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</si>
  <si>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</si>
  <si>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</si>
  <si>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</si>
  <si>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</si>
  <si>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</si>
  <si>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</si>
  <si>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</si>
  <si>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</si>
  <si>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</si>
  <si>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</si>
  <si>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</si>
  <si>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</si>
  <si>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</si>
  <si>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</si>
  <si>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</si>
  <si>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</si>
  <si>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</si>
  <si>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</si>
  <si>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</si>
  <si>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</si>
  <si>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</si>
  <si>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</si>
  <si>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</si>
  <si>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</si>
  <si>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</si>
  <si>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</si>
  <si>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</si>
  <si>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</si>
  <si>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</si>
  <si>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</si>
  <si>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</si>
  <si>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</si>
  <si>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</si>
  <si>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</si>
  <si>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</si>
  <si>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</si>
  <si>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</si>
  <si>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</si>
  <si>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</si>
  <si>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</si>
  <si>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</si>
  <si>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</si>
  <si>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</si>
  <si>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</si>
  <si>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</si>
  <si>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</si>
  <si>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</si>
  <si>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</si>
  <si>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</si>
  <si>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</si>
  <si>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</si>
  <si>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</si>
  <si>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</si>
  <si>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</si>
  <si>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</si>
  <si>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</si>
  <si>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</si>
  <si>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</si>
  <si>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</si>
  <si>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</si>
  <si>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</si>
  <si>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</si>
  <si>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</si>
  <si>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</si>
  <si>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</si>
  <si>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</si>
  <si>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</si>
  <si>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</si>
  <si>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</si>
  <si>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</si>
  <si>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</si>
  <si>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</si>
  <si>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</si>
  <si>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</si>
  <si>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</si>
  <si>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</si>
  <si>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</si>
  <si>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</si>
  <si>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</si>
  <si>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</si>
  <si>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</si>
  <si>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</si>
  <si>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</si>
  <si>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</si>
  <si>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</si>
  <si>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</si>
  <si>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</si>
  <si>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</si>
  <si>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</si>
  <si>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</si>
  <si>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</si>
  <si>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</si>
  <si>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</si>
  <si>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</si>
  <si>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</si>
  <si>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</si>
  <si>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</si>
  <si>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</si>
  <si>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</si>
  <si>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</si>
  <si>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</si>
  <si>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</si>
  <si>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</si>
  <si>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</si>
  <si>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</si>
  <si>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</si>
  <si>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</si>
  <si>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</si>
  <si>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</si>
  <si>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</si>
  <si>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</si>
  <si>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</si>
  <si>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</si>
  <si>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</si>
  <si>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</si>
  <si>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</si>
  <si>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</si>
  <si>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</si>
  <si>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</si>
  <si>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</si>
  <si>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</si>
  <si>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</si>
  <si>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</si>
  <si>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</si>
  <si>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</si>
  <si>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</si>
  <si>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</si>
  <si>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</si>
  <si>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</si>
  <si>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</si>
  <si>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</si>
  <si>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</si>
  <si>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</si>
  <si>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</si>
  <si>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</si>
  <si>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</si>
  <si>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</si>
  <si>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</si>
  <si>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</si>
  <si>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</si>
  <si>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</si>
  <si>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</si>
  <si>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</si>
  <si>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</si>
  <si>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</si>
  <si>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</si>
  <si>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</si>
  <si>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</si>
  <si>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</si>
  <si>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</si>
  <si>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</si>
  <si>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</si>
  <si>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</si>
  <si>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</si>
  <si>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</si>
  <si>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</si>
  <si>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</si>
  <si>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</si>
  <si>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</si>
  <si>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</si>
  <si>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</si>
  <si>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</si>
  <si>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</si>
  <si>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</si>
  <si>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</si>
  <si>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</si>
  <si>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</si>
  <si>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</si>
  <si>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</si>
  <si>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</si>
  <si>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</si>
  <si>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</si>
  <si>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</si>
  <si>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</si>
  <si>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</si>
  <si>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</si>
  <si>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</si>
  <si>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</si>
  <si>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</si>
  <si>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</si>
  <si>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</si>
  <si>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</si>
  <si>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</si>
  <si>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</si>
  <si>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</si>
  <si>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</si>
  <si>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</si>
  <si>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</si>
  <si>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</si>
  <si>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</si>
  <si>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</si>
  <si>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</si>
  <si>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</si>
  <si>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</si>
  <si>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</si>
  <si>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</si>
  <si>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</si>
  <si>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</si>
  <si>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</si>
  <si>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</si>
  <si>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</si>
  <si>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</si>
  <si>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</si>
  <si>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</si>
  <si>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</si>
  <si>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</si>
  <si>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</si>
  <si>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</si>
  <si>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</si>
  <si>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</si>
  <si>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</si>
  <si>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</si>
  <si>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</si>
  <si>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</si>
  <si>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</si>
  <si>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</si>
  <si>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</si>
  <si>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</si>
  <si>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</si>
  <si>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</si>
  <si>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</si>
  <si>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</si>
  <si>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</si>
  <si>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</si>
  <si>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</si>
  <si>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</si>
  <si>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</si>
  <si>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</si>
  <si>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</si>
  <si>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</si>
  <si>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</si>
  <si>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</si>
  <si>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</si>
  <si>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</si>
  <si>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</si>
  <si>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</si>
  <si>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</si>
  <si>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</si>
  <si>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</si>
  <si>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</si>
  <si>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</si>
  <si>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</si>
  <si>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</si>
  <si>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</si>
  <si>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</si>
  <si>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</si>
  <si>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</si>
  <si>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</si>
  <si>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</si>
  <si>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</si>
  <si>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</si>
  <si>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</si>
  <si>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</si>
  <si>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</si>
  <si>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</si>
  <si>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</si>
  <si>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</si>
  <si>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</si>
  <si>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</si>
  <si>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</si>
  <si>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</si>
  <si>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</si>
  <si>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</si>
  <si>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</si>
  <si>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</si>
  <si>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</si>
  <si>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</si>
  <si>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</si>
  <si>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</si>
  <si>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</si>
  <si>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</si>
  <si>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</si>
  <si>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</si>
  <si>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</si>
  <si>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</si>
  <si>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</si>
  <si>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</si>
  <si>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</si>
  <si>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</si>
  <si>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</si>
  <si>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</si>
  <si>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</si>
  <si>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</si>
  <si>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</si>
  <si>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</si>
  <si>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</si>
  <si>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</si>
  <si>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</si>
  <si>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</si>
  <si>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</si>
  <si>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</si>
  <si>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</si>
  <si>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</si>
  <si>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</si>
  <si>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</si>
  <si>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</si>
  <si>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</si>
  <si>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</si>
  <si>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</si>
  <si>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</si>
  <si>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</si>
  <si>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</si>
  <si>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</si>
  <si>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</si>
  <si>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</si>
  <si>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</si>
  <si>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</si>
  <si>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</si>
  <si>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</si>
  <si>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</si>
  <si>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</si>
  <si>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</si>
  <si>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</si>
  <si>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</si>
  <si>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</si>
  <si>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</si>
  <si>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</si>
  <si>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</si>
  <si>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</si>
  <si>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</si>
  <si>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</si>
  <si>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</si>
  <si>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</si>
  <si>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</si>
  <si>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</si>
  <si>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</si>
  <si>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</si>
  <si>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</si>
  <si>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</si>
  <si>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</si>
  <si>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</si>
  <si>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</si>
  <si>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</si>
  <si>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</si>
  <si>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</si>
  <si>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</si>
  <si>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</si>
  <si>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</si>
  <si>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</si>
  <si>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</si>
  <si>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</si>
  <si>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</si>
  <si>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</si>
  <si>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</si>
  <si>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</si>
  <si>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</si>
  <si>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</si>
  <si>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</si>
  <si>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</si>
  <si>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</si>
  <si>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</si>
  <si>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</si>
  <si>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</si>
  <si>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</si>
  <si>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</si>
  <si>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</si>
  <si>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</si>
  <si>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</si>
  <si>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</si>
  <si>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</si>
  <si>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</si>
  <si>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</si>
  <si>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</si>
  <si>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</si>
  <si>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</si>
  <si>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</si>
  <si>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</si>
  <si>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</si>
  <si>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</si>
  <si>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</si>
  <si>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</si>
  <si>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</si>
  <si>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</si>
  <si>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</si>
  <si>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</si>
  <si>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</si>
  <si>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</si>
  <si>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</si>
  <si>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</si>
  <si>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</si>
  <si>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</si>
  <si>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</si>
  <si>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</si>
  <si>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</si>
  <si>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</si>
  <si>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</si>
  <si>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</si>
  <si>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</si>
  <si>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</si>
  <si>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</si>
  <si>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</si>
  <si>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</si>
  <si>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</si>
  <si>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</si>
  <si>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</si>
  <si>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</si>
  <si>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</si>
  <si>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</si>
  <si>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</si>
  <si>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</si>
  <si>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</si>
  <si>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</si>
  <si>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</si>
  <si>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</si>
  <si>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</si>
  <si>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</si>
  <si>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</si>
  <si>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</si>
  <si>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</si>
  <si>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</si>
  <si>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</si>
  <si>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</si>
  <si>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</si>
  <si>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</si>
  <si>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</si>
  <si>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</si>
  <si>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</si>
  <si>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</si>
  <si>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</si>
  <si>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</si>
  <si>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</si>
  <si>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</si>
  <si>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</si>
  <si>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</si>
  <si>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</si>
  <si>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</si>
  <si>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</si>
  <si>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</si>
  <si>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</si>
  <si>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</si>
  <si>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</si>
  <si>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</si>
  <si>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</si>
  <si>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</si>
  <si>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</si>
  <si>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</si>
  <si>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</si>
  <si>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</si>
  <si>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</si>
  <si>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</si>
  <si>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</si>
  <si>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</si>
  <si>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</si>
  <si>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</si>
  <si>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</si>
  <si>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</si>
  <si>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</si>
  <si>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</si>
  <si>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</si>
  <si>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</si>
  <si>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</si>
  <si>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</si>
  <si>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</si>
  <si>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</si>
  <si>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</si>
  <si>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</si>
  <si>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</si>
  <si>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</si>
  <si>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</si>
  <si>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</si>
  <si>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</si>
  <si>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</si>
  <si>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</si>
  <si>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</si>
  <si>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</si>
  <si>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</si>
  <si>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</si>
  <si>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</si>
  <si>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</si>
  <si>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</si>
  <si>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</si>
  <si>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</si>
  <si>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</si>
  <si>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</si>
  <si>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</si>
  <si>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</si>
  <si>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</si>
  <si>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</si>
  <si>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</si>
  <si>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</si>
  <si>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</si>
  <si>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</si>
  <si>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</si>
  <si>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</si>
  <si>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</si>
  <si>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</si>
  <si>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</si>
  <si>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</si>
  <si>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</si>
  <si>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</si>
  <si>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</si>
  <si>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</si>
  <si>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</si>
  <si>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</si>
  <si>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</si>
  <si>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</si>
  <si>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</si>
  <si>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</si>
  <si>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</si>
  <si>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</si>
  <si>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</si>
  <si>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</si>
  <si>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</si>
  <si>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</si>
  <si>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</si>
  <si>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</si>
  <si>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</si>
  <si>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</si>
  <si>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</si>
  <si>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</si>
  <si>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</si>
  <si>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</si>
  <si>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</si>
  <si>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</si>
  <si>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</si>
  <si>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</si>
  <si>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</si>
  <si>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</si>
  <si>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</si>
  <si>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</si>
  <si>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</si>
  <si>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</si>
  <si>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</si>
  <si>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</si>
  <si>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</si>
  <si>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</si>
  <si>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</si>
  <si>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</si>
  <si>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</si>
  <si>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</si>
  <si>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</si>
  <si>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</si>
  <si>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</si>
  <si>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</si>
  <si>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</si>
  <si>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</si>
  <si>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</si>
  <si>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</si>
  <si>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</si>
  <si>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</si>
  <si>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</si>
  <si>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</si>
  <si>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</si>
  <si>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</si>
  <si>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</si>
  <si>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</si>
  <si>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</si>
  <si>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</si>
  <si>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</si>
  <si>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</si>
  <si>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</si>
  <si>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</si>
  <si>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</si>
  <si>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</si>
  <si>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</si>
  <si>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</si>
  <si>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</si>
  <si>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</si>
  <si>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</si>
  <si>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</si>
  <si>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</si>
  <si>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</si>
  <si>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</si>
  <si>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</si>
  <si>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</si>
  <si>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</si>
  <si>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</si>
  <si>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</si>
  <si>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</si>
  <si>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</si>
  <si>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</si>
  <si>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</si>
  <si>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</si>
  <si>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</si>
  <si>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</si>
  <si>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</si>
  <si>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</si>
  <si>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</si>
  <si>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</si>
  <si>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</si>
  <si>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</si>
  <si>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</si>
  <si>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</si>
  <si>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</si>
  <si>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</si>
  <si>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</si>
  <si>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</si>
  <si>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</si>
  <si>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</si>
  <si>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</si>
  <si>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</si>
  <si>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</si>
  <si>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</si>
  <si>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</si>
  <si>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</si>
  <si>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</si>
  <si>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</si>
  <si>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</si>
  <si>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</si>
  <si>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</si>
  <si>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</si>
  <si>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</si>
  <si>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</si>
  <si>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</si>
  <si>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</si>
  <si>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</si>
  <si>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</si>
  <si>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</si>
  <si>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</si>
  <si>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</si>
  <si>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</si>
  <si>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</si>
  <si>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</si>
  <si>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</si>
  <si>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</si>
  <si>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</si>
  <si>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</si>
  <si>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</si>
  <si>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</si>
  <si>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</si>
  <si>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</si>
  <si>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</si>
  <si>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</si>
  <si>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</si>
  <si>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</si>
  <si>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</si>
  <si>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</si>
  <si>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</si>
  <si>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</si>
  <si>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</si>
  <si>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</si>
  <si>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</si>
  <si>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</si>
  <si>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</si>
  <si>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</si>
  <si>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</si>
  <si>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</si>
  <si>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</si>
  <si>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</si>
  <si>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</si>
  <si>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</si>
  <si>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</si>
  <si>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</si>
  <si>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</si>
  <si>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</si>
  <si>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</si>
  <si>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</si>
  <si>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</si>
  <si>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</si>
  <si>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</si>
  <si>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</si>
  <si>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</si>
  <si>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</si>
  <si>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</si>
  <si>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</si>
  <si>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</si>
  <si>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</si>
  <si>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</si>
  <si>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</si>
  <si>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</si>
  <si>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</si>
  <si>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</si>
  <si>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</si>
  <si>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</si>
  <si>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</si>
  <si>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</si>
  <si>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</si>
  <si>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</si>
  <si>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</si>
  <si>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</si>
  <si>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</si>
  <si>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</si>
  <si>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</si>
  <si>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</si>
  <si>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</si>
  <si>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</si>
  <si>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</si>
  <si>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</si>
  <si>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</si>
  <si>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</si>
  <si>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</si>
  <si>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</si>
  <si>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</si>
  <si>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</si>
  <si>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</si>
  <si>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</si>
  <si>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</si>
  <si>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</si>
  <si>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</si>
  <si>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</si>
  <si>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</si>
  <si>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</si>
  <si>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</si>
  <si>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</si>
  <si>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</si>
  <si>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</si>
  <si>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</si>
  <si>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</si>
  <si>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</si>
  <si>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</si>
  <si>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</si>
  <si>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</si>
  <si>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</si>
  <si>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</si>
  <si>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</si>
  <si>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</si>
  <si>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</si>
  <si>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</si>
  <si>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</si>
  <si>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</si>
  <si>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</si>
  <si>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</si>
  <si>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</si>
  <si>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</si>
  <si>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</si>
  <si>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</si>
  <si>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</si>
  <si>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</si>
  <si>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</si>
  <si>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</si>
  <si>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</si>
  <si>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</si>
  <si>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</si>
  <si>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</si>
  <si>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</si>
  <si>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</si>
  <si>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</si>
  <si>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</si>
  <si>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</si>
  <si>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</si>
  <si>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</si>
  <si>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</si>
  <si>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</si>
  <si>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</si>
  <si>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</si>
  <si>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</si>
  <si>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</si>
  <si>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</si>
  <si>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</si>
  <si>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</si>
  <si>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</si>
  <si>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</si>
  <si>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</si>
  <si>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</si>
  <si>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</si>
  <si>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</si>
  <si>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</si>
  <si>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</si>
  <si>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</si>
  <si>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</si>
  <si>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</si>
  <si>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</si>
  <si>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</si>
  <si>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</si>
  <si>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</si>
  <si>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</si>
  <si>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</si>
  <si>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</si>
  <si>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</si>
  <si>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</si>
  <si>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</si>
  <si>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</si>
  <si>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</si>
  <si>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</si>
  <si>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</si>
  <si>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</si>
  <si>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</si>
  <si>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</si>
  <si>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</si>
  <si>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</si>
  <si>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</si>
  <si>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</si>
  <si>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</si>
  <si>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</si>
  <si>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</si>
  <si>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</si>
  <si>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</si>
  <si>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</si>
  <si>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</si>
  <si>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</si>
  <si>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</si>
  <si>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</si>
  <si>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</si>
  <si>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</si>
  <si>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</si>
  <si>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</si>
  <si>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</si>
  <si>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</si>
  <si>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</si>
  <si>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</si>
  <si>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</si>
  <si>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</si>
  <si>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</si>
  <si>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</si>
  <si>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</si>
  <si>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</si>
  <si>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</si>
  <si>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</si>
  <si>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</si>
  <si>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</si>
  <si>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</si>
  <si>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</si>
  <si>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</si>
  <si>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</si>
  <si>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</si>
  <si>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</si>
  <si>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</si>
  <si>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</si>
  <si>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</si>
  <si>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</si>
  <si>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</si>
  <si>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</si>
  <si>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</si>
  <si>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</si>
  <si>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</si>
  <si>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</si>
  <si>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</si>
  <si>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</si>
  <si>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</si>
  <si>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</si>
  <si>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</si>
  <si>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</si>
  <si>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</si>
  <si>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</si>
  <si>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</si>
  <si>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</si>
  <si>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</si>
  <si>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</si>
  <si>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</si>
  <si>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</si>
  <si>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</si>
  <si>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</si>
  <si>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</si>
  <si>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</si>
  <si>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</si>
  <si>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</si>
  <si>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</si>
  <si>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</si>
  <si>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</si>
  <si>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</si>
  <si>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</si>
  <si>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</si>
  <si>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</si>
  <si>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</si>
  <si>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</si>
  <si>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</si>
  <si>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</si>
  <si>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</si>
  <si>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</si>
  <si>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</si>
  <si>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</si>
  <si>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</si>
  <si>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</si>
  <si>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</si>
  <si>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</si>
  <si>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</si>
  <si>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</si>
  <si>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</si>
  <si>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</si>
  <si>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</si>
  <si>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</si>
  <si>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</si>
  <si>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</si>
  <si>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</si>
  <si>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</si>
  <si>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</si>
  <si>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</si>
  <si>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</si>
  <si>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</si>
  <si>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</si>
  <si>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</si>
  <si>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</si>
  <si>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</si>
  <si>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</si>
  <si>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</si>
  <si>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</si>
  <si>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</si>
  <si>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</si>
  <si>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</si>
  <si>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</si>
  <si>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</si>
  <si>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</si>
  <si>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</si>
  <si>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</si>
  <si>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</si>
  <si>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</si>
  <si>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</si>
  <si>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</si>
  <si>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</si>
  <si>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</si>
  <si>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</si>
  <si>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</si>
  <si>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</si>
  <si>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</si>
  <si>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</si>
  <si>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</si>
  <si>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</si>
  <si>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</si>
  <si>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</si>
  <si>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</si>
  <si>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</si>
  <si>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</si>
  <si>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</si>
  <si>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</si>
  <si>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</si>
  <si>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</si>
  <si>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</si>
  <si>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</si>
  <si>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</si>
  <si>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</si>
  <si>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</si>
  <si>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</si>
  <si>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</si>
  <si>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</si>
  <si>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</si>
  <si>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</si>
  <si>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</si>
  <si>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</si>
  <si>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</si>
  <si>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</si>
  <si>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</si>
  <si>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</si>
  <si>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</si>
  <si>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</si>
  <si>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</si>
  <si>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</si>
  <si>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</si>
  <si>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</si>
  <si>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</si>
  <si>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</si>
  <si>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</si>
  <si>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</si>
  <si>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</si>
  <si>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</si>
  <si>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</si>
  <si>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</si>
  <si>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</si>
  <si>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</si>
  <si>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</si>
  <si>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</si>
  <si>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</si>
  <si>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</si>
  <si>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</si>
  <si>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</si>
  <si>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</si>
  <si>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</si>
  <si>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</si>
  <si>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</si>
  <si>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</si>
  <si>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</si>
  <si>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</si>
  <si>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</si>
  <si>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</si>
  <si>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</si>
  <si>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</si>
  <si>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</si>
  <si>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</si>
  <si>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</si>
  <si>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</si>
  <si>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</si>
  <si>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</si>
  <si>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</si>
  <si>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</si>
  <si>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</si>
  <si>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</si>
  <si>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</si>
  <si>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</si>
  <si>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</si>
  <si>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</si>
  <si>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</si>
  <si>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</si>
  <si>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</si>
  <si>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</si>
  <si>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</si>
  <si>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</si>
  <si>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</si>
  <si>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</si>
  <si>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</si>
  <si>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</si>
  <si>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</si>
  <si>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</si>
  <si>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</si>
  <si>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</si>
  <si>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</si>
  <si>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</si>
  <si>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</si>
  <si>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</si>
  <si>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</si>
  <si>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</si>
  <si>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</si>
  <si>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</si>
  <si>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</si>
  <si>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</si>
  <si>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</si>
  <si>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</si>
  <si>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</si>
  <si>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</si>
  <si>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</si>
  <si>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</si>
  <si>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</si>
  <si>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</si>
  <si>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</si>
  <si>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</si>
  <si>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</si>
  <si>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</si>
  <si>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</si>
  <si>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</si>
  <si>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</si>
  <si>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</si>
  <si>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</si>
  <si>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</si>
  <si>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</si>
  <si>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</si>
  <si>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</si>
  <si>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</si>
  <si>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</si>
  <si>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</si>
  <si>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</si>
  <si>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</si>
  <si>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</si>
  <si>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</si>
  <si>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</si>
  <si>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</si>
  <si>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</si>
  <si>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</si>
  <si>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</si>
  <si>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</si>
  <si>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</si>
  <si>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</si>
  <si>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</si>
  <si>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</si>
  <si>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</si>
  <si>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</si>
  <si>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</si>
  <si>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</si>
  <si>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</si>
  <si>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</si>
  <si>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</si>
  <si>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</si>
  <si>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</si>
  <si>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</si>
  <si>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</si>
  <si>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</si>
  <si>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</si>
  <si>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</si>
  <si>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</si>
  <si>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</si>
  <si>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</si>
  <si>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</si>
  <si>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</si>
  <si>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</si>
  <si>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</si>
  <si>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</si>
  <si>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</si>
  <si>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</si>
  <si>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</si>
  <si>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</si>
  <si>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</si>
  <si>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</si>
  <si>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</si>
  <si>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</si>
  <si>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</si>
  <si>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</si>
  <si>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</si>
  <si>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</si>
  <si>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</si>
  <si>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</si>
  <si>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</si>
  <si>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</si>
  <si>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</si>
  <si>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</si>
  <si>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</si>
  <si>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</si>
  <si>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</si>
  <si>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</si>
  <si>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</si>
  <si>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</si>
  <si>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</si>
  <si>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</si>
  <si>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</si>
  <si>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</si>
  <si>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</si>
  <si>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</si>
  <si>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</si>
  <si>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</si>
  <si>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</si>
  <si>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</si>
  <si>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</si>
  <si>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</si>
  <si>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</si>
  <si>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</si>
  <si>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</si>
  <si>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</si>
  <si>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</si>
  <si>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</si>
  <si>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</si>
  <si>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</si>
  <si>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</si>
  <si>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</si>
  <si>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</si>
  <si>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</si>
  <si>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</si>
  <si>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</si>
  <si>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</si>
  <si>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</si>
  <si>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</si>
  <si>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</si>
  <si>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</si>
  <si>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</si>
  <si>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</si>
  <si>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</si>
  <si>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</si>
  <si>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</si>
  <si>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</si>
  <si>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</si>
  <si>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</si>
  <si>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</si>
  <si>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</si>
  <si>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</si>
  <si>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</si>
  <si>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</si>
  <si>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</si>
  <si>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</si>
  <si>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</si>
  <si>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</si>
  <si>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</si>
  <si>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</si>
  <si>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</si>
  <si>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</si>
  <si>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</si>
  <si>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</si>
  <si>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</si>
  <si>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</si>
  <si>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</si>
  <si>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</si>
  <si>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</si>
  <si>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</si>
  <si>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</si>
  <si>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</si>
  <si>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</si>
  <si>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</si>
  <si>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</si>
  <si>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</si>
  <si>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</si>
  <si>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</si>
  <si>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</si>
  <si>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</si>
  <si>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</si>
  <si>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</si>
  <si>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</si>
  <si>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</si>
  <si>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</si>
  <si>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</si>
  <si>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</si>
  <si>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</si>
  <si>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</si>
  <si>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</si>
  <si>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</si>
  <si>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</si>
  <si>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</si>
  <si>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</si>
  <si>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</si>
  <si>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</si>
  <si>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</si>
  <si>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</si>
  <si>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</si>
  <si>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</si>
  <si>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</si>
  <si>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</si>
  <si>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</si>
  <si>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</si>
  <si>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</si>
  <si>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</si>
  <si>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</si>
  <si>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</si>
  <si>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</si>
  <si>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</si>
  <si>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</si>
  <si>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</si>
  <si>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</si>
  <si>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</si>
  <si>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</si>
  <si>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</si>
  <si>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</si>
  <si>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</si>
  <si>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</si>
  <si>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</si>
  <si>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</si>
  <si>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</si>
  <si>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</si>
  <si>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</si>
  <si>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</si>
  <si>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</si>
  <si>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</si>
  <si>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</si>
  <si>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</si>
  <si>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</si>
  <si>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</si>
  <si>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</si>
  <si>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</si>
  <si>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</si>
  <si>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</si>
  <si>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</si>
  <si>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</si>
  <si>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</si>
  <si>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</si>
  <si>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</si>
  <si>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</si>
  <si>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</si>
  <si>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</si>
  <si>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</si>
  <si>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</si>
  <si>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</si>
  <si>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</si>
  <si>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</si>
  <si>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</si>
  <si>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</si>
  <si>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</si>
  <si>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</si>
  <si>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</si>
  <si>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</si>
  <si>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</si>
  <si>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</si>
  <si>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</si>
  <si>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</si>
  <si>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</si>
  <si>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</si>
  <si>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</si>
  <si>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</si>
  <si>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</si>
  <si>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</si>
  <si>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</si>
  <si>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</si>
  <si>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</si>
  <si>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</si>
  <si>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</si>
  <si>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</si>
  <si>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</si>
  <si>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</si>
  <si>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</si>
  <si>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</si>
  <si>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</si>
  <si>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</si>
  <si>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</si>
  <si>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</si>
  <si>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</si>
  <si>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</si>
  <si>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</si>
  <si>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</si>
  <si>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</si>
  <si>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</si>
  <si>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</si>
  <si>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</si>
  <si>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</si>
  <si>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</si>
  <si>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</si>
  <si>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</si>
  <si>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</si>
  <si>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</si>
  <si>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</si>
  <si>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</si>
  <si>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</si>
  <si>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</si>
  <si>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</si>
  <si>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</si>
  <si>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</si>
  <si>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</si>
  <si>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</si>
  <si>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</si>
  <si>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</si>
  <si>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</si>
  <si>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</si>
  <si>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</si>
  <si>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</si>
  <si>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</si>
  <si>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</si>
  <si>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</si>
  <si>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</si>
  <si>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</si>
  <si>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</si>
  <si>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</si>
  <si>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</si>
  <si>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</si>
  <si>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</si>
  <si>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</si>
  <si>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</si>
  <si>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</si>
  <si>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</si>
  <si>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</si>
  <si>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</si>
  <si>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</si>
  <si>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</si>
  <si>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</si>
  <si>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</si>
  <si>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</si>
  <si>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</si>
  <si>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</si>
  <si>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</si>
  <si>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</si>
  <si>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</si>
  <si>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</si>
  <si>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</si>
  <si>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</si>
  <si>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</si>
  <si>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</si>
  <si>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</si>
  <si>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</si>
  <si>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</si>
  <si>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</si>
  <si>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</si>
  <si>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</si>
  <si>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</si>
  <si>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</si>
  <si>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</si>
  <si>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</si>
  <si>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</si>
  <si>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</si>
  <si>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</si>
  <si>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</si>
  <si>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</si>
  <si>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</si>
  <si>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</si>
  <si>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</si>
  <si>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</si>
  <si>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</si>
  <si>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</si>
  <si>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</si>
  <si>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</si>
  <si>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</si>
  <si>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</si>
  <si>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</si>
  <si>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</si>
  <si>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</si>
  <si>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</si>
  <si>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</si>
  <si>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</si>
  <si>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</si>
  <si>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</si>
  <si>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</si>
  <si>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</si>
  <si>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</si>
  <si>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</si>
  <si>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</si>
  <si>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</si>
  <si>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</si>
  <si>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</si>
  <si>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</si>
  <si>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</si>
  <si>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</si>
  <si>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</si>
  <si>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</si>
  <si>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</si>
  <si>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</si>
  <si>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</si>
  <si>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</si>
  <si>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</si>
  <si>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</si>
  <si>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</si>
  <si>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</si>
  <si>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</si>
  <si>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</si>
  <si>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</si>
  <si>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</si>
  <si>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</si>
  <si>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</si>
  <si>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</si>
  <si>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</si>
  <si>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</si>
  <si>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</si>
  <si>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</si>
  <si>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</si>
  <si>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</si>
  <si>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</si>
  <si>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</si>
  <si>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</si>
  <si>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</si>
  <si>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</si>
  <si>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</si>
  <si>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</si>
  <si>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</si>
  <si>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</si>
  <si>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</si>
  <si>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</si>
  <si>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</si>
  <si>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</si>
  <si>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</si>
  <si>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</si>
  <si>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</si>
  <si>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</si>
  <si>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</si>
  <si>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</si>
  <si>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</si>
  <si>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</si>
  <si>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</si>
  <si>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</si>
  <si>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</si>
  <si>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</si>
  <si>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</si>
  <si>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</si>
  <si>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</si>
  <si>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</si>
  <si>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</si>
  <si>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</si>
  <si>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</si>
  <si>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</si>
  <si>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</si>
  <si>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</si>
  <si>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</si>
  <si>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</si>
  <si>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</si>
  <si>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</si>
  <si>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</si>
  <si>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</si>
  <si>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</si>
  <si>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</si>
  <si>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</si>
  <si>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</si>
  <si>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</si>
  <si>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</si>
  <si>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</si>
  <si>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</si>
  <si>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</si>
  <si>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</si>
  <si>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</si>
  <si>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</si>
  <si>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</si>
  <si>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</si>
  <si>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</si>
  <si>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</si>
  <si>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</si>
  <si>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</si>
  <si>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</si>
  <si>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</si>
  <si>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</si>
  <si>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</si>
  <si>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</si>
  <si>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</si>
  <si>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</si>
  <si>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</si>
  <si>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</si>
  <si>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</si>
  <si>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</si>
  <si>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</si>
  <si>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</si>
  <si>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</si>
  <si>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</si>
  <si>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</si>
  <si>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</si>
  <si>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</si>
  <si>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</si>
  <si>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</si>
  <si>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</si>
  <si>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</si>
  <si>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</si>
  <si>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</si>
  <si>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</si>
  <si>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</si>
  <si>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</si>
  <si>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</si>
  <si>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</si>
  <si>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</si>
  <si>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</si>
  <si>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</si>
  <si>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</si>
  <si>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</si>
  <si>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</si>
  <si>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</si>
  <si>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</si>
  <si>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</si>
  <si>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</si>
  <si>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</si>
  <si>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</si>
  <si>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</si>
  <si>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</si>
  <si>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</si>
  <si>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</si>
  <si>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</si>
  <si>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</si>
  <si>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</si>
  <si>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</si>
  <si>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</si>
  <si>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</si>
  <si>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</si>
  <si>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</si>
  <si>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</si>
  <si>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</si>
  <si>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</si>
  <si>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</si>
  <si>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</si>
  <si>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</si>
  <si>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</si>
  <si>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</si>
  <si>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</si>
  <si>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</si>
  <si>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</si>
  <si>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</si>
  <si>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</si>
  <si>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</si>
  <si>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</si>
  <si>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</si>
  <si>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</si>
  <si>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</si>
  <si>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</si>
  <si>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</si>
  <si>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</si>
  <si>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</si>
  <si>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</si>
  <si>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</si>
  <si>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</si>
  <si>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</si>
  <si>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</si>
  <si>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</si>
  <si>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</si>
  <si>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</si>
  <si>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</si>
  <si>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</si>
  <si>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</si>
  <si>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</si>
  <si>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</si>
  <si>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</si>
  <si>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</si>
  <si>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</si>
  <si>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</si>
  <si>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</si>
  <si>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</si>
  <si>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</si>
  <si>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</si>
  <si>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</si>
  <si>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</si>
  <si>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</si>
  <si>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</si>
  <si>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</si>
  <si>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</si>
  <si>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</si>
  <si>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</si>
  <si>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</si>
  <si>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</si>
  <si>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</si>
  <si>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</si>
  <si>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</si>
  <si>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</si>
  <si>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</si>
  <si>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</si>
  <si>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</si>
  <si>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</si>
  <si>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</si>
  <si>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</si>
  <si>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</si>
  <si>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</si>
  <si>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</si>
  <si>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</si>
  <si>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</si>
  <si>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</si>
  <si>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</si>
  <si>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</si>
  <si>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</si>
  <si>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</si>
  <si>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</si>
  <si>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</si>
  <si>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</si>
  <si>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</si>
  <si>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</si>
  <si>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</si>
  <si>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</si>
  <si>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</si>
  <si>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</si>
  <si>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</si>
  <si>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</si>
  <si>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</si>
  <si>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</si>
  <si>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</si>
  <si>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</si>
  <si>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</si>
  <si>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</si>
  <si>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</si>
  <si>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</si>
  <si>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</si>
  <si>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</si>
  <si>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</si>
  <si>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</si>
  <si>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</si>
  <si>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</si>
  <si>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</si>
  <si>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</si>
  <si>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</si>
  <si>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</si>
  <si>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</si>
  <si>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</si>
  <si>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</si>
  <si>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</si>
  <si>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</si>
  <si>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</si>
  <si>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</si>
  <si>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</si>
  <si>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</si>
  <si>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</si>
  <si>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</si>
  <si>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</si>
  <si>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</si>
  <si>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</si>
  <si>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</si>
  <si>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</si>
  <si>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</si>
  <si>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</si>
  <si>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</si>
  <si>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</si>
  <si>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</si>
  <si>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</si>
  <si>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</si>
  <si>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</si>
  <si>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</si>
  <si>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</si>
  <si>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</si>
  <si>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</si>
  <si>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</si>
  <si>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</si>
  <si>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</si>
  <si>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</si>
  <si>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</si>
  <si>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</si>
  <si>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</si>
  <si>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</si>
  <si>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</si>
  <si>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</si>
  <si>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</si>
  <si>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</si>
  <si>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</si>
  <si>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</si>
  <si>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</si>
  <si>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</si>
  <si>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</si>
  <si>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</si>
  <si>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</si>
  <si>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</si>
  <si>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</si>
  <si>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</si>
  <si>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</si>
  <si>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</si>
  <si>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</si>
  <si>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</si>
  <si>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</si>
  <si>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</si>
  <si>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</si>
  <si>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</si>
  <si>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</si>
  <si>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</si>
  <si>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</si>
  <si>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</si>
  <si>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</si>
  <si>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</si>
  <si>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</si>
  <si>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</si>
  <si>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</si>
  <si>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</si>
  <si>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</si>
  <si>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</si>
  <si>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</si>
  <si>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</si>
  <si>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</si>
  <si>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</si>
  <si>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</si>
  <si>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</si>
  <si>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</si>
  <si>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</si>
  <si>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</si>
  <si>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</si>
  <si>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</si>
  <si>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</si>
  <si>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</si>
  <si>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</si>
  <si>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</si>
  <si>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</si>
  <si>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</si>
  <si>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</si>
  <si>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</si>
  <si>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</si>
  <si>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</si>
  <si>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</si>
  <si>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</si>
  <si>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</si>
  <si>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</si>
  <si>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</si>
  <si>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</si>
  <si>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</si>
  <si>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</si>
  <si>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</si>
  <si>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</si>
  <si>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</si>
  <si>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</si>
  <si>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</si>
  <si>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</si>
  <si>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</si>
  <si>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</si>
  <si>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</si>
  <si>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</si>
  <si>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</si>
  <si>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</si>
  <si>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</si>
  <si>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</si>
  <si>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</si>
  <si>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</si>
  <si>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</si>
  <si>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</si>
  <si>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</si>
  <si>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</si>
  <si>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</si>
  <si>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</si>
  <si>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</si>
  <si>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</si>
  <si>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</si>
  <si>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</si>
  <si>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</si>
  <si>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</si>
  <si>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</si>
  <si>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</si>
  <si>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</si>
  <si>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</si>
  <si>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</si>
  <si>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</si>
  <si>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</si>
  <si>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</si>
  <si>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</si>
  <si>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</si>
  <si>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</si>
  <si>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</si>
  <si>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</si>
  <si>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</si>
  <si>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</si>
  <si>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</si>
  <si>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</si>
  <si>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</si>
  <si>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</si>
  <si>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</si>
  <si>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</si>
  <si>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</si>
  <si>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</si>
  <si>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</si>
  <si>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</si>
  <si>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</si>
  <si>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</si>
  <si>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</si>
  <si>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</si>
  <si>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</si>
  <si>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</si>
  <si>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</si>
  <si>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</si>
  <si>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</si>
  <si>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</si>
  <si>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</si>
  <si>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</si>
  <si>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</si>
  <si>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</si>
  <si>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</si>
  <si>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</si>
  <si>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</si>
  <si>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</si>
  <si>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</si>
  <si>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</si>
  <si>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</si>
  <si>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</si>
  <si>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</si>
  <si>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</si>
  <si>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</si>
  <si>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</si>
  <si>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</si>
  <si>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</si>
  <si>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</si>
  <si>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</si>
  <si>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</si>
  <si>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</si>
  <si>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</si>
  <si>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</si>
  <si>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</si>
  <si>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</si>
  <si>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</si>
  <si>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</si>
  <si>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</si>
  <si>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</si>
  <si>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</si>
  <si>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</si>
  <si>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</si>
  <si>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</si>
  <si>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</si>
  <si>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</si>
  <si>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</si>
  <si>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</si>
  <si>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</si>
  <si>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</si>
  <si>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</si>
  <si>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</si>
  <si>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</si>
  <si>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</si>
  <si>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</si>
  <si>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</si>
  <si>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</si>
  <si>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</si>
  <si>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</si>
  <si>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</si>
  <si>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</si>
  <si>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</si>
  <si>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</si>
  <si>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</si>
  <si>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</si>
  <si>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</si>
  <si>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</si>
  <si>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</si>
  <si>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</si>
  <si>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</si>
  <si>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</si>
  <si>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</si>
  <si>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</si>
  <si>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</si>
  <si>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</si>
  <si>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</si>
  <si>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</si>
  <si>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</si>
  <si>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</si>
  <si>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</si>
  <si>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</si>
  <si>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</si>
  <si>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</si>
  <si>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</si>
  <si>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</si>
  <si>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</si>
  <si>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</si>
  <si>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</si>
  <si>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</si>
  <si>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</si>
  <si>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</si>
  <si>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</si>
  <si>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</si>
  <si>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</si>
  <si>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</si>
  <si>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</si>
  <si>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</si>
  <si>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</si>
  <si>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</si>
  <si>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</si>
  <si>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</si>
  <si>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</si>
  <si>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</si>
  <si>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</si>
  <si>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</si>
  <si>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</si>
  <si>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</si>
  <si>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</si>
  <si>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</si>
  <si>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</si>
  <si>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</si>
  <si>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</si>
  <si>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</si>
  <si>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</si>
  <si>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</si>
  <si>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</si>
  <si>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</si>
  <si>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</si>
  <si>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</si>
  <si>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</si>
  <si>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</si>
  <si>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</si>
  <si>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</si>
  <si>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</si>
  <si>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</si>
  <si>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</si>
  <si>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</si>
  <si>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</si>
  <si>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</si>
  <si>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</si>
  <si>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</si>
  <si>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</si>
  <si>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</si>
  <si>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</si>
  <si>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</si>
  <si>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</si>
  <si>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</si>
  <si>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</si>
  <si>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</si>
  <si>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</si>
  <si>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</si>
  <si>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</si>
  <si>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</si>
  <si>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</si>
  <si>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</si>
  <si>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</si>
  <si>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</si>
  <si>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</si>
  <si>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</si>
  <si>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</si>
  <si>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</si>
  <si>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</si>
  <si>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</si>
  <si>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</si>
  <si>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</si>
  <si>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</si>
  <si>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</si>
  <si>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</si>
  <si>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</si>
  <si>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</si>
  <si>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</si>
  <si>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</si>
  <si>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</si>
  <si>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</si>
  <si>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</si>
  <si>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</si>
  <si>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</si>
  <si>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</si>
  <si>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</si>
  <si>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</si>
  <si>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</si>
  <si>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</si>
  <si>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</si>
  <si>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</si>
  <si>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</si>
  <si>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</si>
  <si>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</si>
  <si>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</si>
  <si>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</si>
  <si>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</si>
  <si>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</si>
  <si>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</si>
  <si>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</si>
  <si>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</si>
  <si>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</si>
  <si>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</si>
  <si>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</si>
  <si>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</si>
  <si>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</si>
  <si>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</si>
  <si>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</si>
  <si>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</si>
  <si>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</si>
  <si>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</si>
  <si>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</si>
  <si>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</si>
  <si>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</si>
  <si>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</si>
  <si>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</si>
  <si>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</si>
  <si>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</si>
  <si>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</si>
  <si>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</si>
  <si>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</si>
  <si>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</si>
  <si>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</si>
  <si>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</si>
  <si>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</si>
  <si>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</si>
  <si>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</si>
  <si>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</si>
  <si>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</si>
  <si>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</si>
  <si>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</si>
  <si>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</si>
  <si>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</si>
  <si>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</si>
  <si>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</si>
  <si>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</si>
  <si>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</si>
  <si>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</si>
  <si>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</si>
  <si>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</si>
  <si>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</si>
  <si>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</si>
  <si>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</si>
  <si>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</si>
  <si>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</si>
  <si>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</si>
  <si>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</si>
  <si>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</si>
  <si>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</si>
  <si>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</si>
  <si>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</si>
  <si>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</si>
  <si>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</si>
  <si>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</si>
  <si>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</si>
  <si>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</si>
  <si>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</si>
  <si>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</si>
  <si>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</si>
  <si>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</si>
  <si>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</si>
  <si>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</si>
  <si>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</si>
  <si>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</si>
  <si>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</si>
  <si>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</si>
  <si>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</si>
  <si>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</si>
  <si>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</si>
  <si>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</si>
  <si>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</si>
  <si>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</si>
  <si>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</si>
  <si>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</si>
  <si>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</si>
  <si>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</si>
  <si>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</si>
  <si>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</si>
  <si>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</si>
  <si>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</si>
  <si>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</si>
  <si>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</si>
  <si>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</si>
  <si>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</si>
  <si>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</si>
  <si>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</si>
  <si>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</si>
  <si>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</si>
  <si>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</si>
  <si>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</si>
  <si>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</si>
  <si>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</si>
  <si>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</si>
  <si>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</si>
  <si>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</si>
  <si>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</si>
  <si>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</si>
  <si>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</si>
  <si>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</si>
  <si>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</si>
  <si>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</si>
  <si>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</si>
  <si>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</si>
  <si>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</si>
  <si>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</si>
  <si>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</si>
  <si>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</si>
  <si>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</si>
  <si>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</si>
  <si>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</si>
  <si>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</si>
  <si>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</si>
  <si>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</si>
  <si>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</si>
  <si>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</si>
  <si>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</si>
  <si>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</si>
  <si>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</si>
  <si>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</si>
  <si>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</si>
  <si>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</si>
  <si>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</si>
  <si>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</si>
  <si>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</si>
  <si>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</si>
  <si>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</si>
  <si>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</si>
  <si>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</si>
  <si>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</si>
  <si>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</si>
  <si>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</si>
  <si>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</si>
  <si>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</si>
  <si>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</si>
  <si>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</si>
  <si>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</si>
  <si>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</si>
  <si>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</si>
  <si>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</si>
  <si>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</si>
  <si>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</si>
  <si>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</si>
  <si>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</si>
  <si>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</si>
  <si>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</si>
  <si>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</si>
  <si>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</si>
  <si>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</si>
  <si>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</si>
  <si>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</si>
  <si>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</si>
  <si>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</si>
  <si>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</si>
  <si>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</si>
  <si>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</si>
  <si>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</si>
  <si>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</si>
  <si>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</si>
  <si>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</si>
  <si>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</si>
  <si>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</si>
  <si>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</si>
  <si>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</si>
  <si>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</si>
  <si>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</si>
  <si>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</si>
  <si>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</si>
  <si>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</si>
  <si>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</si>
  <si>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</si>
  <si>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</si>
  <si>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</si>
  <si>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</si>
  <si>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</si>
  <si>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</si>
  <si>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</si>
  <si>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</si>
  <si>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</si>
  <si>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</si>
  <si>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</si>
  <si>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</si>
  <si>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</si>
  <si>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</si>
  <si>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</si>
  <si>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</si>
  <si>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</si>
  <si>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</si>
  <si>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</si>
  <si>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</si>
  <si>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</si>
  <si>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</si>
  <si>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</si>
  <si>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</si>
  <si>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</si>
  <si>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</si>
  <si>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</si>
  <si>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</si>
  <si>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</si>
  <si>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</si>
  <si>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</si>
  <si>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</si>
  <si>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</si>
  <si>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</si>
  <si>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</si>
  <si>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</si>
  <si>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</si>
  <si>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</si>
  <si>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</si>
  <si>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</si>
  <si>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</si>
  <si>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</si>
  <si>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</si>
  <si>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</si>
  <si>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</si>
  <si>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</si>
  <si>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</si>
  <si>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</si>
  <si>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</si>
  <si>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</si>
  <si>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</si>
  <si>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</si>
  <si>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</si>
  <si>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</si>
  <si>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</si>
  <si>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</si>
  <si>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</si>
  <si>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</si>
  <si>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</si>
  <si>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</si>
  <si>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</si>
  <si>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</si>
  <si>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</si>
  <si>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</si>
  <si>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</si>
  <si>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</si>
  <si>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</si>
  <si>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</si>
  <si>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</si>
  <si>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</si>
  <si>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</si>
  <si>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</si>
  <si>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</si>
  <si>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</si>
  <si>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</si>
  <si>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</si>
  <si>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</si>
  <si>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</si>
  <si>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</si>
  <si>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</si>
  <si>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</si>
  <si>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</si>
  <si>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</si>
  <si>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</si>
  <si>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</si>
  <si>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</si>
  <si>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</si>
  <si>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</si>
  <si>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</si>
  <si>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</si>
  <si>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</si>
  <si>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</si>
  <si>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</si>
  <si>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</si>
  <si>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</si>
  <si>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</si>
  <si>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</si>
  <si>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</si>
  <si>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</si>
  <si>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</si>
  <si>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</si>
  <si>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</si>
  <si>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</si>
  <si>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</si>
  <si>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</si>
  <si>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</si>
  <si>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</si>
  <si>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</si>
  <si>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</si>
  <si>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</si>
  <si>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</si>
  <si>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</si>
  <si>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</si>
  <si>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</si>
  <si>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</si>
  <si>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</si>
  <si>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</si>
  <si>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</si>
  <si>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</si>
  <si>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</si>
  <si>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</si>
  <si>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</si>
  <si>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</si>
  <si>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</si>
  <si>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</si>
  <si>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</si>
  <si>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</si>
  <si>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</si>
  <si>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</si>
  <si>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</si>
  <si>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</si>
  <si>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</si>
  <si>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</si>
  <si>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</si>
  <si>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</si>
  <si>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</si>
  <si>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</si>
  <si>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</si>
  <si>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</si>
  <si>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</si>
  <si>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</si>
  <si>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</si>
  <si>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</si>
  <si>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</si>
  <si>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</si>
  <si>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</si>
  <si>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</si>
  <si>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</si>
  <si>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</si>
  <si>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</si>
  <si>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</si>
  <si>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</si>
  <si>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</si>
  <si>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</si>
  <si>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</si>
  <si>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</si>
  <si>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</si>
  <si>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</si>
  <si>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</si>
  <si>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</si>
  <si>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</si>
  <si>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</si>
  <si>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</si>
  <si>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</si>
  <si>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</si>
  <si>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</si>
  <si>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</si>
  <si>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</si>
  <si>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</si>
  <si>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</si>
  <si>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</si>
  <si>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</si>
  <si>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</si>
  <si>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</si>
  <si>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</si>
  <si>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</si>
  <si>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</si>
  <si>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</si>
  <si>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</si>
  <si>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</si>
  <si>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</si>
  <si>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</si>
  <si>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</si>
  <si>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</si>
  <si>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</si>
  <si>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</si>
  <si>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</si>
  <si>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</si>
  <si>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</si>
  <si>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</si>
  <si>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</si>
  <si>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</si>
  <si>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</si>
  <si>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</si>
  <si>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</si>
  <si>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</si>
  <si>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</si>
  <si>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</si>
  <si>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</si>
  <si>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</si>
  <si>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</si>
  <si>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</si>
  <si>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</si>
  <si>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</si>
  <si>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</si>
  <si>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</si>
  <si>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</si>
  <si>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</si>
  <si>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</si>
  <si>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</si>
  <si>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</si>
  <si>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</si>
  <si>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</si>
  <si>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</si>
  <si>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</si>
  <si>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</si>
  <si>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</si>
  <si>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</si>
  <si>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</si>
  <si>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</si>
  <si>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</si>
  <si>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</si>
  <si>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</si>
  <si>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</si>
  <si>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</si>
  <si>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</si>
  <si>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</si>
  <si>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</si>
  <si>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</si>
  <si>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</si>
  <si>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</si>
  <si>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</si>
  <si>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</si>
  <si>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</si>
  <si>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</si>
  <si>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</si>
  <si>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</si>
  <si>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</si>
  <si>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</si>
  <si>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</si>
  <si>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</si>
  <si>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</si>
  <si>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</si>
  <si>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</si>
  <si>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</si>
  <si>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</si>
  <si>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</si>
  <si>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</si>
  <si>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</si>
  <si>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</si>
  <si>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</si>
  <si>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</si>
  <si>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</si>
  <si>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</si>
  <si>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</si>
  <si>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</si>
  <si>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</si>
  <si>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</si>
  <si>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</si>
  <si>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</si>
  <si>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</si>
  <si>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</si>
  <si>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</si>
  <si>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</si>
  <si>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</si>
  <si>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</si>
  <si>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</si>
  <si>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</si>
  <si>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</si>
  <si>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</si>
  <si>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</si>
  <si>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</si>
  <si>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</si>
  <si>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</si>
  <si>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</si>
  <si>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</si>
  <si>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</si>
  <si>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</si>
  <si>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</si>
  <si>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</si>
  <si>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</si>
  <si>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</si>
  <si>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</si>
  <si>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</si>
  <si>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</si>
  <si>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</si>
  <si>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</si>
  <si>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</si>
  <si>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</si>
  <si>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</si>
  <si>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</si>
  <si>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</si>
  <si>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</si>
  <si>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</si>
  <si>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</si>
  <si>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</si>
  <si>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</si>
  <si>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</si>
  <si>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</si>
  <si>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</si>
  <si>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</si>
  <si>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</si>
  <si>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</si>
  <si>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</si>
  <si>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</si>
  <si>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</si>
  <si>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</si>
  <si>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</si>
  <si>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</si>
  <si>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</si>
  <si>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</si>
  <si>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</si>
  <si>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</si>
  <si>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</si>
  <si>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</si>
  <si>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</si>
  <si>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</si>
  <si>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</si>
  <si>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</si>
  <si>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</si>
  <si>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</si>
  <si>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</si>
  <si>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</si>
  <si>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</si>
  <si>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</si>
  <si>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</si>
  <si>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</si>
  <si>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</si>
  <si>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</si>
  <si>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</si>
  <si>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</si>
  <si>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</si>
  <si>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</si>
  <si>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</si>
  <si>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</si>
  <si>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</si>
  <si>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</si>
  <si>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</si>
  <si>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</si>
  <si>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</si>
  <si>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</si>
  <si>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</si>
  <si>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</si>
  <si>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</si>
  <si>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</si>
  <si>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</si>
  <si>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</si>
  <si>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</si>
  <si>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</si>
  <si>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</si>
  <si>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</si>
  <si>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</si>
  <si>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</si>
  <si>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</si>
  <si>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</si>
  <si>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</si>
  <si>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</si>
  <si>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</si>
  <si>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</si>
  <si>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</si>
  <si>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</si>
  <si>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</si>
  <si>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</si>
  <si>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</si>
  <si>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</si>
  <si>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</si>
  <si>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</si>
  <si>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</si>
  <si>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</si>
  <si>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</si>
  <si>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</si>
  <si>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</si>
  <si>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</si>
  <si>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</si>
  <si>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</si>
  <si>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</si>
  <si>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</si>
  <si>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</si>
  <si>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</si>
  <si>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</si>
  <si>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</si>
  <si>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</si>
  <si>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</si>
  <si>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</si>
  <si>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</si>
  <si>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</si>
  <si>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</si>
  <si>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</si>
  <si>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</si>
  <si>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</si>
  <si>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</si>
  <si>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</si>
  <si>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</si>
  <si>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</si>
  <si>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</si>
  <si>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</si>
  <si>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</si>
  <si>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</si>
  <si>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</si>
  <si>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</si>
  <si>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</si>
  <si>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</si>
  <si>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</si>
  <si>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</si>
  <si>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</si>
  <si>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</si>
  <si>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</si>
  <si>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</si>
  <si>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</si>
  <si>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</si>
  <si>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</si>
  <si>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</si>
  <si>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</si>
  <si>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</si>
  <si>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</si>
  <si>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</si>
  <si>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</si>
  <si>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</si>
  <si>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</si>
  <si>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</si>
  <si>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</si>
  <si>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</si>
  <si>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</si>
  <si>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</si>
  <si>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</si>
  <si>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</si>
  <si>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</si>
  <si>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</si>
  <si>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</si>
  <si>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</si>
  <si>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</si>
  <si>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</si>
  <si>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</si>
  <si>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</si>
  <si>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</si>
  <si>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</si>
  <si>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</si>
  <si>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</si>
  <si>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</si>
  <si>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</si>
  <si>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</si>
  <si>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</si>
  <si>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</si>
  <si>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</si>
  <si>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</si>
  <si>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</si>
  <si>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</si>
  <si>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</si>
  <si>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</si>
  <si>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</si>
  <si>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</si>
  <si>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</si>
  <si>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</si>
  <si>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</si>
  <si>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</si>
  <si>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</si>
  <si>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</si>
  <si>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</si>
  <si>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</si>
  <si>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</si>
  <si>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</si>
  <si>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</si>
  <si>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</si>
  <si>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</si>
  <si>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</si>
  <si>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</si>
  <si>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</si>
  <si>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</si>
  <si>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</si>
  <si>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</si>
  <si>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</si>
  <si>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</si>
  <si>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</si>
  <si>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</si>
  <si>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</si>
  <si>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</si>
  <si>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</si>
  <si>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</si>
  <si>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</si>
  <si>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</si>
  <si>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</si>
  <si>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</si>
  <si>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</si>
  <si>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</si>
  <si>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</si>
  <si>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</si>
  <si>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</si>
  <si>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</si>
  <si>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</si>
  <si>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</si>
  <si>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</si>
  <si>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</si>
  <si>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</si>
  <si>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</si>
  <si>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</si>
  <si>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</si>
  <si>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</si>
  <si>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</si>
  <si>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</si>
  <si>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</si>
  <si>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</si>
  <si>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</si>
  <si>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</si>
  <si>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</si>
  <si>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</si>
  <si>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</si>
  <si>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</si>
  <si>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</si>
  <si>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</si>
  <si>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</si>
  <si>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</si>
  <si>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</si>
  <si>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</si>
  <si>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</si>
  <si>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</si>
  <si>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</si>
  <si>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</si>
  <si>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</si>
  <si>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</si>
  <si>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</si>
  <si>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</si>
  <si>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</si>
  <si>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</si>
  <si>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</si>
  <si>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</si>
  <si>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</si>
  <si>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</si>
  <si>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</si>
  <si>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</si>
  <si>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</si>
  <si>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</si>
  <si>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</si>
  <si>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</si>
  <si>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</si>
  <si>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</si>
  <si>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</si>
  <si>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</si>
  <si>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</si>
  <si>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</si>
  <si>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</si>
  <si>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</si>
  <si>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</si>
  <si>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</si>
  <si>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</si>
  <si>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</si>
  <si>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</si>
  <si>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</si>
  <si>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</si>
  <si>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</si>
  <si>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</si>
  <si>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</si>
  <si>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</si>
  <si>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</si>
  <si>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</si>
  <si>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</si>
  <si>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</si>
  <si>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</si>
  <si>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</si>
  <si>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</si>
  <si>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</si>
  <si>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</si>
  <si>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</si>
  <si>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</si>
  <si>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</si>
  <si>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</si>
  <si>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</si>
  <si>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</si>
  <si>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</si>
  <si>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</si>
  <si>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</si>
  <si>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</si>
  <si>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</si>
  <si>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</si>
  <si>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</si>
  <si>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</si>
  <si>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</si>
  <si>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</si>
  <si>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</si>
  <si>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</si>
  <si>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</si>
  <si>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</si>
  <si>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</si>
  <si>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</si>
  <si>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</si>
  <si>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</si>
  <si>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</si>
  <si>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</si>
  <si>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</si>
  <si>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</si>
  <si>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</si>
  <si>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</si>
  <si>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</si>
  <si>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</si>
  <si>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</si>
  <si>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</si>
  <si>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</si>
  <si>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</si>
  <si>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</si>
  <si>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</si>
  <si>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</si>
  <si>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</si>
  <si>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</si>
  <si>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</si>
  <si>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</si>
  <si>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</si>
  <si>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</si>
  <si>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</si>
  <si>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</si>
  <si>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</si>
  <si>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</si>
  <si>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</si>
  <si>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</si>
  <si>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</si>
  <si>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</si>
  <si>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</si>
  <si>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</si>
  <si>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</si>
  <si>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</si>
  <si>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</si>
  <si>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</si>
  <si>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</si>
  <si>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</si>
  <si>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</si>
  <si>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</si>
  <si>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</si>
  <si>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</si>
  <si>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</si>
  <si>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</si>
  <si>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</si>
  <si>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</si>
  <si>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</si>
  <si>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</si>
  <si>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</si>
  <si>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</si>
  <si>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</si>
  <si>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</si>
  <si>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</si>
  <si>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</si>
  <si>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</si>
  <si>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</si>
  <si>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</si>
  <si>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</si>
  <si>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</si>
  <si>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</si>
  <si>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</si>
  <si>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</si>
  <si>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</si>
  <si>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</si>
  <si>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</si>
  <si>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</si>
  <si>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</si>
  <si>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</si>
  <si>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</si>
  <si>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</si>
  <si>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</si>
  <si>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</si>
  <si>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</si>
  <si>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</si>
  <si>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</si>
  <si>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</si>
  <si>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</si>
  <si>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</si>
  <si>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</si>
  <si>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</si>
  <si>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</si>
  <si>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</si>
  <si>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</si>
  <si>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</si>
  <si>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</si>
  <si>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</si>
  <si>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</si>
  <si>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</si>
  <si>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</si>
  <si>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</si>
  <si>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</si>
  <si>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</si>
  <si>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</si>
  <si>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</si>
  <si>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</si>
  <si>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</si>
  <si>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</si>
  <si>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</si>
  <si>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</si>
  <si>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</si>
  <si>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</si>
  <si>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</si>
  <si>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</si>
  <si>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</si>
  <si>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</si>
  <si>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</si>
  <si>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</si>
  <si>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</si>
  <si>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</si>
  <si>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</si>
  <si>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</si>
  <si>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</si>
  <si>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</si>
  <si>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</si>
  <si>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</si>
  <si>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</si>
  <si>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</si>
  <si>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</si>
  <si>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</si>
  <si>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</si>
  <si>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</si>
  <si>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</si>
  <si>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</si>
  <si>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</si>
  <si>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</si>
  <si>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</si>
  <si>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</si>
  <si>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</si>
  <si>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</si>
  <si>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</si>
  <si>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</si>
  <si>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</si>
  <si>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</si>
  <si>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</si>
  <si>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</si>
  <si>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</si>
  <si>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</si>
  <si>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</si>
  <si>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</si>
  <si>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</si>
  <si>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</si>
  <si>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</si>
  <si>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</si>
  <si>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</si>
  <si>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</si>
  <si>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</si>
  <si>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</si>
  <si>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</si>
  <si>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</si>
  <si>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</si>
  <si>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</si>
  <si>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</si>
  <si>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</si>
  <si>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</si>
  <si>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</si>
  <si>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</si>
  <si>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</si>
  <si>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</si>
  <si>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</si>
  <si>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</si>
  <si>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</si>
  <si>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</si>
  <si>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</si>
  <si>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</si>
  <si>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</si>
  <si>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</si>
  <si>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</si>
  <si>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</si>
  <si>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</si>
  <si>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</si>
  <si>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</si>
  <si>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</si>
  <si>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</si>
  <si>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</si>
  <si>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</si>
  <si>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</si>
  <si>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</si>
  <si>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</si>
  <si>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</si>
  <si>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</si>
  <si>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</si>
  <si>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</si>
  <si>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</si>
  <si>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</si>
  <si>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</si>
  <si>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</si>
  <si>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</si>
  <si>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</si>
  <si>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</si>
  <si>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</si>
  <si>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</si>
  <si>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</si>
  <si>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</si>
  <si>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</si>
  <si>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</si>
  <si>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</si>
  <si>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</si>
  <si>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</si>
  <si>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</si>
  <si>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</si>
  <si>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</si>
  <si>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</si>
  <si>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</si>
  <si>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</si>
  <si>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</si>
  <si>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</si>
  <si>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</si>
  <si>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</si>
  <si>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</si>
  <si>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</si>
  <si>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</si>
  <si>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</si>
  <si>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</si>
  <si>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</si>
  <si>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</si>
  <si>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</si>
  <si>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</si>
  <si>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</si>
  <si>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</si>
  <si>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</si>
  <si>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</si>
  <si>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</si>
  <si>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</si>
  <si>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</si>
  <si>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</si>
  <si>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</si>
  <si>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</si>
  <si>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</si>
  <si>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</si>
  <si>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</si>
  <si>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</si>
  <si>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</si>
  <si>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</si>
  <si>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</si>
  <si>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</si>
  <si>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</si>
  <si>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</si>
  <si>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</si>
  <si>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</si>
  <si>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</si>
  <si>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</si>
  <si>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</si>
  <si>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</si>
  <si>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</si>
  <si>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</si>
  <si>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</si>
  <si>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</si>
  <si>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</si>
  <si>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</si>
  <si>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</si>
  <si>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</si>
  <si>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</si>
  <si>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</si>
  <si>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</si>
  <si>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</si>
  <si>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</si>
  <si>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</si>
  <si>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</si>
  <si>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</si>
  <si>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</si>
  <si>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</si>
  <si>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</si>
  <si>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</si>
  <si>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</si>
  <si>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</si>
  <si>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</si>
  <si>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</si>
  <si>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</si>
  <si>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</si>
  <si>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</si>
  <si>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</si>
  <si>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</si>
  <si>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</si>
  <si>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</si>
  <si>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</si>
  <si>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</si>
  <si>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</si>
  <si>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</si>
  <si>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</si>
  <si>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</si>
  <si>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</si>
  <si>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</si>
  <si>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</si>
  <si>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</si>
  <si>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</si>
  <si>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</si>
  <si>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</si>
  <si>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</si>
  <si>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</si>
  <si>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</si>
  <si>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</si>
  <si>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</si>
  <si>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</si>
  <si>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</si>
  <si>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</si>
  <si>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</si>
  <si>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</si>
  <si>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</si>
  <si>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</si>
  <si>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</si>
  <si>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</si>
  <si>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</si>
  <si>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</si>
  <si>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</si>
  <si>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</si>
  <si>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</si>
  <si>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</si>
  <si>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</si>
  <si>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</si>
  <si>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</si>
  <si>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</si>
  <si>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</si>
  <si>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</si>
  <si>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</si>
  <si>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</si>
  <si>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</si>
  <si>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</si>
  <si>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</si>
  <si>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</si>
  <si>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</si>
  <si>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</si>
  <si>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</si>
  <si>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</si>
  <si>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</si>
  <si>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</si>
  <si>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</si>
  <si>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</si>
  <si>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</si>
  <si>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</si>
  <si>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</si>
  <si>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</si>
  <si>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</si>
  <si>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</si>
  <si>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</si>
  <si>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</si>
  <si>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</si>
  <si>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</si>
  <si>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</si>
  <si>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</si>
  <si>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</si>
  <si>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</si>
  <si>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</si>
  <si>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</si>
  <si>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</si>
  <si>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</si>
  <si>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</si>
  <si>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</si>
  <si>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</si>
  <si>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</si>
  <si>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</si>
  <si>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</si>
  <si>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</si>
  <si>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</si>
  <si>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</si>
  <si>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</si>
  <si>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</si>
  <si>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</si>
  <si>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</si>
  <si>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</si>
  <si>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</si>
  <si>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</si>
  <si>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</si>
  <si>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</si>
  <si>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</si>
  <si>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</si>
  <si>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</si>
  <si>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</si>
  <si>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</si>
  <si>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</si>
  <si>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</si>
  <si>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</si>
  <si>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</si>
  <si>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</si>
  <si>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</si>
  <si>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</si>
  <si>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</si>
  <si>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</si>
  <si>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</si>
  <si>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</si>
  <si>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</si>
  <si>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</si>
  <si>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</si>
  <si>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</si>
  <si>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</si>
  <si>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</si>
  <si>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</si>
  <si>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</si>
  <si>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</si>
  <si>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</si>
  <si>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</si>
  <si>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</si>
  <si>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</si>
  <si>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</si>
  <si>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</si>
  <si>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</si>
  <si>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</si>
  <si>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</si>
  <si>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</si>
  <si>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</si>
  <si>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</si>
  <si>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</si>
  <si>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</si>
  <si>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</si>
  <si>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</si>
  <si>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</si>
  <si>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</si>
  <si>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</si>
  <si>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</si>
  <si>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</si>
  <si>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</si>
  <si>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</si>
  <si>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</si>
  <si>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</si>
  <si>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</si>
  <si>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</si>
  <si>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</si>
  <si>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</si>
  <si>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</si>
  <si>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</si>
  <si>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</si>
  <si>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</si>
  <si>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</si>
  <si>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</si>
  <si>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</si>
  <si>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</si>
  <si>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</si>
  <si>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</si>
  <si>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</si>
  <si>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</si>
  <si>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</si>
  <si>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</si>
  <si>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</si>
  <si>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</si>
  <si>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</si>
  <si>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</si>
  <si>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</si>
  <si>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</si>
  <si>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</si>
  <si>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</si>
  <si>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</si>
  <si>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</si>
  <si>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</si>
  <si>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</si>
  <si>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</si>
  <si>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</si>
  <si>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</si>
  <si>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</si>
  <si>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</si>
  <si>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</si>
  <si>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</si>
  <si>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</si>
  <si>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</si>
  <si>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</si>
  <si>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</si>
  <si>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</si>
  <si>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</si>
  <si>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</si>
  <si>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</si>
  <si>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</si>
  <si>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</si>
  <si>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</si>
  <si>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</si>
  <si>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</si>
  <si>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</si>
  <si>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</si>
  <si>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</si>
  <si>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</si>
  <si>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</si>
  <si>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</si>
  <si>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</si>
  <si>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</si>
  <si>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</si>
  <si>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</si>
  <si>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</si>
  <si>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</si>
  <si>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</si>
  <si>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</si>
  <si>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</si>
  <si>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</si>
  <si>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</si>
  <si>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</si>
  <si>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</si>
  <si>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</si>
  <si>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</si>
  <si>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</si>
  <si>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</si>
  <si>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</si>
  <si>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</si>
  <si>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</si>
  <si>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</si>
  <si>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</si>
  <si>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</si>
  <si>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</si>
  <si>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</si>
  <si>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</si>
  <si>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</si>
  <si>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</si>
  <si>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</si>
  <si>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</si>
  <si>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</si>
  <si>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</si>
  <si>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</si>
  <si>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</si>
  <si>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</si>
  <si>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</si>
  <si>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</si>
  <si>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</si>
  <si>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</si>
  <si>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</si>
  <si>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</si>
  <si>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</si>
  <si>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</si>
  <si>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</si>
  <si>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</si>
  <si>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</si>
  <si>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</si>
  <si>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</si>
  <si>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</si>
  <si>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</si>
  <si>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</si>
  <si>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</si>
  <si>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</si>
  <si>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</si>
  <si>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</si>
  <si>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</si>
  <si>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</si>
  <si>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</si>
  <si>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</si>
  <si>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</si>
  <si>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</si>
  <si>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</si>
  <si>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</si>
  <si>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</si>
  <si>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</si>
  <si>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</si>
  <si>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</si>
  <si>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</si>
  <si>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</si>
  <si>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</si>
  <si>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</si>
  <si>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</si>
  <si>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</si>
  <si>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</si>
  <si>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</si>
  <si>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</si>
  <si>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</si>
  <si>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</si>
  <si>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</si>
  <si>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</si>
  <si>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</si>
  <si>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</si>
  <si>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</si>
  <si>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</si>
  <si>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</si>
  <si>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</si>
  <si>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</si>
  <si>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</si>
  <si>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</si>
  <si>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</si>
  <si>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</si>
  <si>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</si>
  <si>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</si>
  <si>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</si>
  <si>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</si>
  <si>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</si>
  <si>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</si>
  <si>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</si>
  <si>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</si>
  <si>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</si>
  <si>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</si>
  <si>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</si>
  <si>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</si>
  <si>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</si>
  <si>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</si>
  <si>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</si>
  <si>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</si>
  <si>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</si>
  <si>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</si>
  <si>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</si>
  <si>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</si>
  <si>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</si>
  <si>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</si>
  <si>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</si>
  <si>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</si>
  <si>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</si>
  <si>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</si>
  <si>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</si>
  <si>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</si>
  <si>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</si>
  <si>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</si>
  <si>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</si>
  <si>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</si>
  <si>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</si>
  <si>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</si>
  <si>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</si>
  <si>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</si>
  <si>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</si>
  <si>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</si>
  <si>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</si>
  <si>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</si>
  <si>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</si>
  <si>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</si>
  <si>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</si>
  <si>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</si>
  <si>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</si>
  <si>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</si>
  <si>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</si>
  <si>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</si>
  <si>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</si>
  <si>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</si>
  <si>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</si>
  <si>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</si>
  <si>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</si>
  <si>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</si>
  <si>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</si>
  <si>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</si>
  <si>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</si>
  <si>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</si>
  <si>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</si>
  <si>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</si>
  <si>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</si>
  <si>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</si>
  <si>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</si>
  <si>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</si>
  <si>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</si>
  <si>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</si>
  <si>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</si>
  <si>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</si>
  <si>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</si>
  <si>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</si>
  <si>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</si>
  <si>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</si>
  <si>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</si>
  <si>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</si>
  <si>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</si>
  <si>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</si>
  <si>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</si>
  <si>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</si>
  <si>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</si>
  <si>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</si>
  <si>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</si>
  <si>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</si>
  <si>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</si>
  <si>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</si>
  <si>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</si>
  <si>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</si>
  <si>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</si>
  <si>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</si>
  <si>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</si>
  <si>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</si>
  <si>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</si>
  <si>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</si>
  <si>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</si>
  <si>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</si>
  <si>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</si>
  <si>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</si>
  <si>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</si>
  <si>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</si>
  <si>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</si>
  <si>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</si>
  <si>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</si>
  <si>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</si>
  <si>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</si>
  <si>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</si>
  <si>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</si>
  <si>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</si>
  <si>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</si>
  <si>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</si>
  <si>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</si>
  <si>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</si>
  <si>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</si>
  <si>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</si>
  <si>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</si>
  <si>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</si>
  <si>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</si>
  <si>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</si>
  <si>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</si>
  <si>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</si>
  <si>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</si>
  <si>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</si>
  <si>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</si>
  <si>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</si>
  <si>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</si>
  <si>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</si>
  <si>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</si>
  <si>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</si>
  <si>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</si>
  <si>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</si>
  <si>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</si>
  <si>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</si>
  <si>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</si>
  <si>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</si>
  <si>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</si>
  <si>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</si>
  <si>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</si>
  <si>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</si>
  <si>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</si>
  <si>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</si>
  <si>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</si>
  <si>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</si>
  <si>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</si>
  <si>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</si>
  <si>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</si>
  <si>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</si>
  <si>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</si>
  <si>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</si>
  <si>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</si>
  <si>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</si>
  <si>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</si>
  <si>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</si>
  <si>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</si>
  <si>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</si>
  <si>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</si>
  <si>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</si>
  <si>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</si>
  <si>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</si>
  <si>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</si>
  <si>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</si>
  <si>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</si>
  <si>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</si>
  <si>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</si>
  <si>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</si>
  <si>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</si>
  <si>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</si>
  <si>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</si>
  <si>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</si>
  <si>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</si>
  <si>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</si>
  <si>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</si>
  <si>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</si>
  <si>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</si>
  <si>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</si>
  <si>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</si>
  <si>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</si>
  <si>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</si>
  <si>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</si>
  <si>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</si>
  <si>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</si>
  <si>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</si>
  <si>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</si>
  <si>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</si>
  <si>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</si>
  <si>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</si>
  <si>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</si>
  <si>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</si>
  <si>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</si>
  <si>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</si>
  <si>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</si>
  <si>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</si>
  <si>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</si>
  <si>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</si>
  <si>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</si>
  <si>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</si>
  <si>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</si>
  <si>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</si>
  <si>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</si>
  <si>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</si>
  <si>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</si>
  <si>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</si>
  <si>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</si>
  <si>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</si>
  <si>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</si>
  <si>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</si>
  <si>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</si>
  <si>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</si>
  <si>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</si>
  <si>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</si>
  <si>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</si>
  <si>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</si>
  <si>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</si>
  <si>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</si>
  <si>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</si>
  <si>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</si>
  <si>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</si>
  <si>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</si>
  <si>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</si>
  <si>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</si>
  <si>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</si>
  <si>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</si>
  <si>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</si>
  <si>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</si>
  <si>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</si>
  <si>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</si>
  <si>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</si>
  <si>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</si>
  <si>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</si>
  <si>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</si>
  <si>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</si>
  <si>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</si>
  <si>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</si>
  <si>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</si>
  <si>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</si>
  <si>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</si>
  <si>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</si>
  <si>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</si>
  <si>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</si>
  <si>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</si>
  <si>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</si>
  <si>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</si>
  <si>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</si>
  <si>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</si>
  <si>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</si>
  <si>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</si>
  <si>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</si>
  <si>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</si>
  <si>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</si>
  <si>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</si>
  <si>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</si>
  <si>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</si>
  <si>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</si>
  <si>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</si>
  <si>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</si>
  <si>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</si>
  <si>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</si>
  <si>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</si>
  <si>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</si>
  <si>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</si>
  <si>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</si>
  <si>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</si>
  <si>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</si>
  <si>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</si>
  <si>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</si>
  <si>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</si>
  <si>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</si>
  <si>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</si>
  <si>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</si>
  <si>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</si>
  <si>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</si>
  <si>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</si>
  <si>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</si>
  <si>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</si>
  <si>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</si>
  <si>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</si>
  <si>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</si>
  <si>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</si>
  <si>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</si>
  <si>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</si>
  <si>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</si>
  <si>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</si>
  <si>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</si>
  <si>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</si>
  <si>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</si>
  <si>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</si>
  <si>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</si>
  <si>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</si>
  <si>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</si>
  <si>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</si>
  <si>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</si>
  <si>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</si>
  <si>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</si>
  <si>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</si>
  <si>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</si>
  <si>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</si>
  <si>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</si>
  <si>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</si>
  <si>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</si>
  <si>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</si>
  <si>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</si>
  <si>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</si>
  <si>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</si>
  <si>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</si>
  <si>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</si>
  <si>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</si>
  <si>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</si>
  <si>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</si>
  <si>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</si>
  <si>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</si>
  <si>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</si>
  <si>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</si>
  <si>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</si>
  <si>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</si>
  <si>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</si>
  <si>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</si>
  <si>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</si>
  <si>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</si>
  <si>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</si>
  <si>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</si>
  <si>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</si>
  <si>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</si>
  <si>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</si>
  <si>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</si>
  <si>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</si>
  <si>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</si>
  <si>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</si>
  <si>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</si>
  <si>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</si>
  <si>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</si>
  <si>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</si>
  <si>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</si>
  <si>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</si>
  <si>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</si>
  <si>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</si>
  <si>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</si>
  <si>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</si>
  <si>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</si>
  <si>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</si>
  <si>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</si>
  <si>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</si>
  <si>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</si>
  <si>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</si>
  <si>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</si>
  <si>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</si>
  <si>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</si>
  <si>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</si>
  <si>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</si>
  <si>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</si>
  <si>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</si>
  <si>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</si>
  <si>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</si>
  <si>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</si>
  <si>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</si>
  <si>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</si>
  <si>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</si>
  <si>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</si>
  <si>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</si>
  <si>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</si>
  <si>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</si>
  <si>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</si>
  <si>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</si>
  <si>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</si>
  <si>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</si>
  <si>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</si>
  <si>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</si>
  <si>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</si>
  <si>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</si>
  <si>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</si>
  <si>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</si>
  <si>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</si>
  <si>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</si>
  <si>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</si>
  <si>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</si>
  <si>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</si>
  <si>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</si>
  <si>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</si>
  <si>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</si>
  <si>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</si>
  <si>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</si>
  <si>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</si>
  <si>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</si>
  <si>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</si>
  <si>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</si>
  <si>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</si>
  <si>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</si>
  <si>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</si>
  <si>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</si>
  <si>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</si>
  <si>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</si>
  <si>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</si>
  <si>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</si>
  <si>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</si>
  <si>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</si>
  <si>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</si>
  <si>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</si>
  <si>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</si>
  <si>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</si>
  <si>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</si>
  <si>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</si>
  <si>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</si>
  <si>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</si>
  <si>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</si>
  <si>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</si>
  <si>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</si>
  <si>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</si>
  <si>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</si>
  <si>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</si>
  <si>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</si>
  <si>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</si>
  <si>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</si>
  <si>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</si>
  <si>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</si>
  <si>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</si>
  <si>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</si>
  <si>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</si>
  <si>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</si>
  <si>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</si>
  <si>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</si>
  <si>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</si>
  <si>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</si>
  <si>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</si>
  <si>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</si>
  <si>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</si>
  <si>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</si>
  <si>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</si>
  <si>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</si>
  <si>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</si>
  <si>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</si>
  <si>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</si>
  <si>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</si>
  <si>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</si>
  <si>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</si>
  <si>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</si>
  <si>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</si>
  <si>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</si>
  <si>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</si>
  <si>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</si>
  <si>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</si>
  <si>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</si>
  <si>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</si>
  <si>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</si>
  <si>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</si>
  <si>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</si>
  <si>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</si>
  <si>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</si>
  <si>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</si>
  <si>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</si>
  <si>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</si>
  <si>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</si>
  <si>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</si>
  <si>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</si>
  <si>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</si>
  <si>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</si>
  <si>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</si>
  <si>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</si>
  <si>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</si>
  <si>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</si>
  <si>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</si>
  <si>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</si>
  <si>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</si>
  <si>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</si>
  <si>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</si>
  <si>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</si>
  <si>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</si>
  <si>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</si>
  <si>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</si>
  <si>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</si>
  <si>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</si>
  <si>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</si>
  <si>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</si>
  <si>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</si>
  <si>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</si>
  <si>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</si>
  <si>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</si>
  <si>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</si>
  <si>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</si>
  <si>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</si>
  <si>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</si>
  <si>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</si>
  <si>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</si>
  <si>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</si>
  <si>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</si>
  <si>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</si>
  <si>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</si>
  <si>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</si>
  <si>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</si>
  <si>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</si>
  <si>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</si>
  <si>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</si>
  <si>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</si>
  <si>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</si>
  <si>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</si>
  <si>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</si>
  <si>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</si>
  <si>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</si>
  <si>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</si>
  <si>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</si>
  <si>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</si>
  <si>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</si>
  <si>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</si>
  <si>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</si>
  <si>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</si>
  <si>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</si>
  <si>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</si>
  <si>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</si>
  <si>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</si>
  <si>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</si>
  <si>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</si>
  <si>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</si>
  <si>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</si>
  <si>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</si>
  <si>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</si>
  <si>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</si>
  <si>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</si>
  <si>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</si>
  <si>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</si>
  <si>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</si>
  <si>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</si>
  <si>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</si>
  <si>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</si>
  <si>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</si>
  <si>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</si>
  <si>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</si>
  <si>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</si>
  <si>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</si>
  <si>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</si>
  <si>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</si>
  <si>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</si>
  <si>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</si>
  <si>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</si>
  <si>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</si>
  <si>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</si>
  <si>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</si>
  <si>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</si>
  <si>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</si>
  <si>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</si>
  <si>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</si>
  <si>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</si>
  <si>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</si>
  <si>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</si>
  <si>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</si>
  <si>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</si>
  <si>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</si>
  <si>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</si>
  <si>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</si>
  <si>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</si>
  <si>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</si>
  <si>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</si>
  <si>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</si>
  <si>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</si>
  <si>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</si>
  <si>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</si>
  <si>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</si>
  <si>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</si>
  <si>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</si>
  <si>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</si>
  <si>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</si>
  <si>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</si>
  <si>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</si>
  <si>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</si>
  <si>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</si>
  <si>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</si>
  <si>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</si>
  <si>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</si>
  <si>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</si>
  <si>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</si>
  <si>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</si>
  <si>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</si>
  <si>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</si>
  <si>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</si>
  <si>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</si>
  <si>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</si>
  <si>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</si>
  <si>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</si>
  <si>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</si>
  <si>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</si>
  <si>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</si>
  <si>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</si>
  <si>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</si>
  <si>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</si>
  <si>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</si>
  <si>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</si>
  <si>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</si>
  <si>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</si>
  <si>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</si>
  <si>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</si>
  <si>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</si>
  <si>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</si>
  <si>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</si>
  <si>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</si>
  <si>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</si>
  <si>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</si>
  <si>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</si>
  <si>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</si>
  <si>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</si>
  <si>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</si>
  <si>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</si>
  <si>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</si>
  <si>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</si>
  <si>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</si>
  <si>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</si>
  <si>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</si>
  <si>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</si>
  <si>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</si>
  <si>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</si>
  <si>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</si>
  <si>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</si>
  <si>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</si>
  <si>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</si>
  <si>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</si>
  <si>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</si>
  <si>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</si>
  <si>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</si>
  <si>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</si>
  <si>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</si>
  <si>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</si>
  <si>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</si>
  <si>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</si>
  <si>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</si>
  <si>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</si>
  <si>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</si>
  <si>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</si>
  <si>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</si>
  <si>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</si>
  <si>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</si>
  <si>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</si>
  <si>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</si>
  <si>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</si>
  <si>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</si>
  <si>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</si>
  <si>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</si>
  <si>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</si>
  <si>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</si>
  <si>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</si>
  <si>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</si>
  <si>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</si>
  <si>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</si>
  <si>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</si>
  <si>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</si>
  <si>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</si>
  <si>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</si>
  <si>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</si>
  <si>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</si>
  <si>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</si>
  <si>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</si>
  <si>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</si>
  <si>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</si>
  <si>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</si>
  <si>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</si>
  <si>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</si>
  <si>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</si>
  <si>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</si>
  <si>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</si>
  <si>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</si>
  <si>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</si>
  <si>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</si>
  <si>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</si>
  <si>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</si>
  <si>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</si>
  <si>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</si>
  <si>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</si>
  <si>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</si>
  <si>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</si>
  <si>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</si>
  <si>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</si>
  <si>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</si>
  <si>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</si>
  <si>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</si>
  <si>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</si>
  <si>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</si>
  <si>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</si>
  <si>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</si>
  <si>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</si>
  <si>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</si>
  <si>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</si>
  <si>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</si>
  <si>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</si>
  <si>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</si>
  <si>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</si>
  <si>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</si>
  <si>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</si>
  <si>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</si>
  <si>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</si>
  <si>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</si>
  <si>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</si>
  <si>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</si>
  <si>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</si>
  <si>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</si>
  <si>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</si>
  <si>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</si>
  <si>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</si>
  <si>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</si>
  <si>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</si>
  <si>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</si>
  <si>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</si>
  <si>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</si>
  <si>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</si>
  <si>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</si>
  <si>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</si>
  <si>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</si>
  <si>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</si>
  <si>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</si>
  <si>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</si>
  <si>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</si>
  <si>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</si>
  <si>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</si>
  <si>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</si>
  <si>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</si>
  <si>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</si>
  <si>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</si>
  <si>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</si>
  <si>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</si>
  <si>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</si>
  <si>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</si>
  <si>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</si>
  <si>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</si>
  <si>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</si>
  <si>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</si>
  <si>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</si>
  <si>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</si>
  <si>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</si>
  <si>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</si>
  <si>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</si>
  <si>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</si>
  <si>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</si>
  <si>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</si>
  <si>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</si>
  <si>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</si>
  <si>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</si>
  <si>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</si>
  <si>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</si>
  <si>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</si>
  <si>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</si>
  <si>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</si>
  <si>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</si>
  <si>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</si>
  <si>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</si>
  <si>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</si>
  <si>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</si>
  <si>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</si>
  <si>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</si>
  <si>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</si>
  <si>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</si>
  <si>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</si>
  <si>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</si>
  <si>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</si>
  <si>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</si>
  <si>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</si>
  <si>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</si>
  <si>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</si>
  <si>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</si>
  <si>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</si>
  <si>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</si>
  <si>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</si>
  <si>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</si>
  <si>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</si>
  <si>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</si>
  <si>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</si>
  <si>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</si>
  <si>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</si>
  <si>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</si>
  <si>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</si>
  <si>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</si>
  <si>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</si>
  <si>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</si>
  <si>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</si>
  <si>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</si>
  <si>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</si>
  <si>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</si>
  <si>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</si>
  <si>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</si>
  <si>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</si>
  <si>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</si>
  <si>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</si>
  <si>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</si>
  <si>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</si>
  <si>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</si>
  <si>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</si>
  <si>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</si>
  <si>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</si>
  <si>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</si>
  <si>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</si>
  <si>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</si>
  <si>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</si>
  <si>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</si>
  <si>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</si>
  <si>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</si>
  <si>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</si>
  <si>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</si>
  <si>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</si>
  <si>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</si>
  <si>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</si>
  <si>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</si>
  <si>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</si>
  <si>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</si>
  <si>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</si>
  <si>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</si>
  <si>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</si>
  <si>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</si>
  <si>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</si>
  <si>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</si>
  <si>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</si>
  <si>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</si>
  <si>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</si>
  <si>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</si>
  <si>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</si>
  <si>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</si>
  <si>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</si>
  <si>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</si>
  <si>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</si>
  <si>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</si>
  <si>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</si>
  <si>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</si>
  <si>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</si>
  <si>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</si>
  <si>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</si>
  <si>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</si>
  <si>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</si>
  <si>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</si>
  <si>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</si>
  <si>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</si>
  <si>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</si>
  <si>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</si>
  <si>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</si>
  <si>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</si>
  <si>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</si>
  <si>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</si>
  <si>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</si>
  <si>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</si>
  <si>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</si>
  <si>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</si>
  <si>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</si>
  <si>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</si>
  <si>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</si>
  <si>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</si>
  <si>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</si>
  <si>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</si>
  <si>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</si>
  <si>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</si>
  <si>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</si>
  <si>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</si>
  <si>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</si>
  <si>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</si>
  <si>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</si>
  <si>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</si>
  <si>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</si>
  <si>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</si>
  <si>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</si>
  <si>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</si>
  <si>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</si>
  <si>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</si>
  <si>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</si>
  <si>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</si>
  <si>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</si>
  <si>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</si>
  <si>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</si>
  <si>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</si>
  <si>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</si>
  <si>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</si>
  <si>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</si>
  <si>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</si>
  <si>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</si>
  <si>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</si>
  <si>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</si>
  <si>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</si>
  <si>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</si>
  <si>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</si>
  <si>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</si>
  <si>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</si>
  <si>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</si>
  <si>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</si>
  <si>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</si>
  <si>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</si>
  <si>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</si>
  <si>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</si>
  <si>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</si>
  <si>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</si>
  <si>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</si>
  <si>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</si>
  <si>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</si>
  <si>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</si>
  <si>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</si>
  <si>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</si>
  <si>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</si>
  <si>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</si>
  <si>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</si>
  <si>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</si>
  <si>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</si>
  <si>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</si>
  <si>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</si>
  <si>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</si>
  <si>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</si>
  <si>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</si>
  <si>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</si>
  <si>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</si>
  <si>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</si>
  <si>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</si>
  <si>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</si>
  <si>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</si>
  <si>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</si>
  <si>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</si>
  <si>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</si>
  <si>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</si>
  <si>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</si>
  <si>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</si>
  <si>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</si>
  <si>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</si>
  <si>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</si>
  <si>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</si>
  <si>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</si>
  <si>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</si>
  <si>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</si>
  <si>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</si>
  <si>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</si>
  <si>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</si>
  <si>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</si>
  <si>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</si>
  <si>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</si>
  <si>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</si>
  <si>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</si>
  <si>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</si>
  <si>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</si>
  <si>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</si>
  <si>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</si>
  <si>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</si>
  <si>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</si>
  <si>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</si>
  <si>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</si>
  <si>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</si>
  <si>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</si>
  <si>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</si>
  <si>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</si>
  <si>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</si>
  <si>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</si>
  <si>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</si>
  <si>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</si>
  <si>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</si>
  <si>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</si>
  <si>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</si>
  <si>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</si>
  <si>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</si>
  <si>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</si>
  <si>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</si>
  <si>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</si>
  <si>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</si>
  <si>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</si>
  <si>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</si>
  <si>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</si>
  <si>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</si>
  <si>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</si>
  <si>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</si>
  <si>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</si>
  <si>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</si>
  <si>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</si>
  <si>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</si>
  <si>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</si>
  <si>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</si>
  <si>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</si>
  <si>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</si>
  <si>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</si>
  <si>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</si>
  <si>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</si>
  <si>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</si>
  <si>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</si>
  <si>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</si>
  <si>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</si>
  <si>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</si>
  <si>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</si>
  <si>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</si>
  <si>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</si>
  <si>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</si>
  <si>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</si>
  <si>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</si>
  <si>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</si>
  <si>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</si>
  <si>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</si>
  <si>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</si>
  <si>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</si>
  <si>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</si>
  <si>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</si>
  <si>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</si>
  <si>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</si>
  <si>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</si>
  <si>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</si>
  <si>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</si>
  <si>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</si>
  <si>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</si>
  <si>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</si>
  <si>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</si>
  <si>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</si>
  <si>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</si>
  <si>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</si>
  <si>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</si>
  <si>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</si>
  <si>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</si>
  <si>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</si>
  <si>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</si>
  <si>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</si>
  <si>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</si>
  <si>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</si>
  <si>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</si>
  <si>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</si>
  <si>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</si>
  <si>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</si>
  <si>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</si>
  <si>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</si>
  <si>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</si>
  <si>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</si>
  <si>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</si>
  <si>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</si>
  <si>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</si>
  <si>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</si>
  <si>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</si>
  <si>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</si>
  <si>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</si>
  <si>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</si>
  <si>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</si>
  <si>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</si>
  <si>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</si>
  <si>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</si>
  <si>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</si>
  <si>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</si>
  <si>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</si>
  <si>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</si>
  <si>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</si>
  <si>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</si>
  <si>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</si>
  <si>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</si>
  <si>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</si>
  <si>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</si>
  <si>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</si>
  <si>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</si>
  <si>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</si>
  <si>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</si>
  <si>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</si>
  <si>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</si>
  <si>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</si>
  <si>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</si>
  <si>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</si>
  <si>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</si>
  <si>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</si>
  <si>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</si>
  <si>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</si>
  <si>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</si>
  <si>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</si>
  <si>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</si>
  <si>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</si>
  <si>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</si>
  <si>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</si>
  <si>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</si>
  <si>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</si>
  <si>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</si>
  <si>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</si>
  <si>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</si>
  <si>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</si>
  <si>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</si>
  <si>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</si>
  <si>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</si>
  <si>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</si>
  <si>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</si>
  <si>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</si>
  <si>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</si>
  <si>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</si>
  <si>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</si>
  <si>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</si>
  <si>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</si>
  <si>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</si>
  <si>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</si>
  <si>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</si>
  <si>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</si>
  <si>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</si>
  <si>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</si>
  <si>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</si>
  <si>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</si>
  <si>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</si>
  <si>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</si>
  <si>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</si>
  <si>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</si>
  <si>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</si>
  <si>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</si>
  <si>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</si>
  <si>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</si>
  <si>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</si>
  <si>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</si>
  <si>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</si>
  <si>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</si>
  <si>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</si>
  <si>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</si>
  <si>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</si>
  <si>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</si>
  <si>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</si>
  <si>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</si>
  <si>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</si>
  <si>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</si>
  <si>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</si>
  <si>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</si>
  <si>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</si>
  <si>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</si>
  <si>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</si>
  <si>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</si>
  <si>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</si>
  <si>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</si>
  <si>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</si>
  <si>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</si>
  <si>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</si>
  <si>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</si>
  <si>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</si>
  <si>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</si>
  <si>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</si>
  <si>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</si>
  <si>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</si>
  <si>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</si>
  <si>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</si>
  <si>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</si>
  <si>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</si>
  <si>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</si>
  <si>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</si>
  <si>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</si>
  <si>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</si>
  <si>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</si>
  <si>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</si>
  <si>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</si>
  <si>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</si>
  <si>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</si>
  <si>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</si>
  <si>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</si>
  <si>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</si>
  <si>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</si>
  <si>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</si>
  <si>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</si>
  <si>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</si>
  <si>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</si>
  <si>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</si>
  <si>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</si>
  <si>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</si>
  <si>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</si>
  <si>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</si>
  <si>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</si>
  <si>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</si>
  <si>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</si>
  <si>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</si>
  <si>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</si>
  <si>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</si>
  <si>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</si>
  <si>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</si>
  <si>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</si>
  <si>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</si>
  <si>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</si>
  <si>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</si>
  <si>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</si>
  <si>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</si>
  <si>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</si>
  <si>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</si>
  <si>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</si>
  <si>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</si>
  <si>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</si>
  <si>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</si>
  <si>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</si>
  <si>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</si>
  <si>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</si>
  <si>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</si>
  <si>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</si>
  <si>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</si>
  <si>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</si>
  <si>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</si>
  <si>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</si>
  <si>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</si>
  <si>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</si>
  <si>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</si>
  <si>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</si>
  <si>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</si>
  <si>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</si>
  <si>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</si>
  <si>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</si>
  <si>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</si>
  <si>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</si>
  <si>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</si>
  <si>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</si>
  <si>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</si>
  <si>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</si>
  <si>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</si>
  <si>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</si>
  <si>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</si>
  <si>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</si>
  <si>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</si>
  <si>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</si>
  <si>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</si>
  <si>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</si>
  <si>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</si>
  <si>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</si>
  <si>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</si>
  <si>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</si>
  <si>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</si>
  <si>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</si>
  <si>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</si>
  <si>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</si>
  <si>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</si>
  <si>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</si>
  <si>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</si>
  <si>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</si>
  <si>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</si>
  <si>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</si>
  <si>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</si>
  <si>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</si>
  <si>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</si>
  <si>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</si>
  <si>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</si>
  <si>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</si>
  <si>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</si>
  <si>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</si>
  <si>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</si>
  <si>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</si>
  <si>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</si>
  <si>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</si>
  <si>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</si>
  <si>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</si>
  <si>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</si>
  <si>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</si>
  <si>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</si>
  <si>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</si>
  <si>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</si>
  <si>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</si>
  <si>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</si>
  <si>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</si>
  <si>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</si>
  <si>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</si>
  <si>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</si>
  <si>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</si>
  <si>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</si>
  <si>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</si>
  <si>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</si>
  <si>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</si>
  <si>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</si>
  <si>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</si>
  <si>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</si>
  <si>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</si>
  <si>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</si>
  <si>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</si>
  <si>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</si>
  <si>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</si>
  <si>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</si>
  <si>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</si>
  <si>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</si>
  <si>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</si>
  <si>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</si>
  <si>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</si>
  <si>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</si>
  <si>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</si>
  <si>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</si>
  <si>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</si>
  <si>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</si>
  <si>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</si>
  <si>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</si>
  <si>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</si>
  <si>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</si>
  <si>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</si>
  <si>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</si>
  <si>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</si>
  <si>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</si>
  <si>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</si>
  <si>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</si>
  <si>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</si>
  <si>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</si>
  <si>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</si>
  <si>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</si>
  <si>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</si>
  <si>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</si>
  <si>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</si>
  <si>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</si>
  <si>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</si>
  <si>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</si>
  <si>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</si>
  <si>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</si>
  <si>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</si>
  <si>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</si>
  <si>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</si>
  <si>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</si>
  <si>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</si>
  <si>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</si>
  <si>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</si>
  <si>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</si>
  <si>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</si>
  <si>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</si>
  <si>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</si>
  <si>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</si>
  <si>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</si>
  <si>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</si>
  <si>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</si>
  <si>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</si>
  <si>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</si>
  <si>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</si>
  <si>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</si>
  <si>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</si>
  <si>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</si>
  <si>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</si>
  <si>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</si>
  <si>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</si>
  <si>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</si>
  <si>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</si>
  <si>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</si>
  <si>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</si>
  <si>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</si>
  <si>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</si>
  <si>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</si>
  <si>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</si>
  <si>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</si>
  <si>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</si>
  <si>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</si>
  <si>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</si>
  <si>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</si>
  <si>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</si>
  <si>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</si>
  <si>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</si>
  <si>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</si>
  <si>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</si>
  <si>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</si>
  <si>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</si>
  <si>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</si>
  <si>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</si>
  <si>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</si>
  <si>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</si>
  <si>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</si>
  <si>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</si>
  <si>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</si>
  <si>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</si>
  <si>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</si>
  <si>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</si>
  <si>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</si>
  <si>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</si>
  <si>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</si>
  <si>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</si>
  <si>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</si>
  <si>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</si>
  <si>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</si>
  <si>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</si>
  <si>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</si>
  <si>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</si>
  <si>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</si>
  <si>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</si>
  <si>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</si>
  <si>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</si>
  <si>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</si>
  <si>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</si>
  <si>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</si>
  <si>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</si>
  <si>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</si>
  <si>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</si>
  <si>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</si>
  <si>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</si>
  <si>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</si>
  <si>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</si>
  <si>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</si>
  <si>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</si>
  <si>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</si>
  <si>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</si>
  <si>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</si>
  <si>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</si>
  <si>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</si>
  <si>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</si>
  <si>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</si>
  <si>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</si>
  <si>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</si>
  <si>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</si>
  <si>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</si>
  <si>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</si>
  <si>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</si>
  <si>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</si>
  <si>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</si>
  <si>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</si>
  <si>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</si>
  <si>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</si>
  <si>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</si>
  <si>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</si>
  <si>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</si>
  <si>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</si>
  <si>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</si>
  <si>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</si>
  <si>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</si>
  <si>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</si>
  <si>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</si>
  <si>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</si>
  <si>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</si>
  <si>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</si>
  <si>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</si>
  <si>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</si>
  <si>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</si>
  <si>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</si>
  <si>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</si>
  <si>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</si>
  <si>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</si>
  <si>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</si>
  <si>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</si>
  <si>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</si>
  <si>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</si>
  <si>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</si>
  <si>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</si>
  <si>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</si>
  <si>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</si>
  <si>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</si>
  <si>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</si>
  <si>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</si>
  <si>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</si>
  <si>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</si>
  <si>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</si>
  <si>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</si>
  <si>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</si>
  <si>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</si>
  <si>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</si>
  <si>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</si>
  <si>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</si>
  <si>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</si>
  <si>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</si>
  <si>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</si>
  <si>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</si>
  <si>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</si>
  <si>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</si>
  <si>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</si>
  <si>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</si>
  <si>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</si>
  <si>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</si>
  <si>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</si>
  <si>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</si>
  <si>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</si>
  <si>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</si>
  <si>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</si>
  <si>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</si>
  <si>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</si>
  <si>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</si>
  <si>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</si>
  <si>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</si>
  <si>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</si>
  <si>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</si>
  <si>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</si>
  <si>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</si>
  <si>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</si>
  <si>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</si>
  <si>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</si>
  <si>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</si>
  <si>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</si>
  <si>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</si>
  <si>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</si>
  <si>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</si>
  <si>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</si>
  <si>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</si>
  <si>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</si>
  <si>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</si>
  <si>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</si>
  <si>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</si>
  <si>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</si>
  <si>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</si>
  <si>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</si>
  <si>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</si>
  <si>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</si>
  <si>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</si>
  <si>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</si>
  <si>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</si>
  <si>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</si>
  <si>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</si>
  <si>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</si>
  <si>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</si>
  <si>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</si>
  <si>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</si>
  <si>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</si>
  <si>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</si>
  <si>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</si>
  <si>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</si>
  <si>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</si>
  <si>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</si>
  <si>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</si>
  <si>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</si>
  <si>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</si>
  <si>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</si>
  <si>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</si>
  <si>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</si>
  <si>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</si>
  <si>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</si>
  <si>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</si>
  <si>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</si>
  <si>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</si>
  <si>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</si>
  <si>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</si>
  <si>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</si>
  <si>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</si>
  <si>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</si>
  <si>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</si>
  <si>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</si>
  <si>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</si>
  <si>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</si>
  <si>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</si>
  <si>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</si>
  <si>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</si>
  <si>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</si>
  <si>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</si>
  <si>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</si>
  <si>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</si>
  <si>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</si>
  <si>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</si>
  <si>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</si>
  <si>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</si>
  <si>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</si>
  <si>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</si>
  <si>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</si>
  <si>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</si>
  <si>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</si>
  <si>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</si>
  <si>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</si>
  <si>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</si>
  <si>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</si>
  <si>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</si>
  <si>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</si>
  <si>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</si>
  <si>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</si>
  <si>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</si>
  <si>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</si>
  <si>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</si>
  <si>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</si>
  <si>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</si>
  <si>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</si>
  <si>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</si>
  <si>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</si>
  <si>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</si>
  <si>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</si>
  <si>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</si>
  <si>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</si>
  <si>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</si>
  <si>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</si>
  <si>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</si>
  <si>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</si>
  <si>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</si>
  <si>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</si>
  <si>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</si>
  <si>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</si>
  <si>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</si>
  <si>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</si>
  <si>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</si>
  <si>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</si>
  <si>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</si>
  <si>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</si>
  <si>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</si>
  <si>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</si>
  <si>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</si>
  <si>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</si>
  <si>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</si>
  <si>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</si>
  <si>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</si>
  <si>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</si>
  <si>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</si>
  <si>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</si>
  <si>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</si>
  <si>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</si>
  <si>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</si>
  <si>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</si>
  <si>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</si>
  <si>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</si>
  <si>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</si>
  <si>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</si>
  <si>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</si>
  <si>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</si>
  <si>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</si>
  <si>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</si>
  <si>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</si>
  <si>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</si>
  <si>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</si>
  <si>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</si>
  <si>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</si>
  <si>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</si>
  <si>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</si>
  <si>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</si>
  <si>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</si>
  <si>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</si>
  <si>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</si>
  <si>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</si>
  <si>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</si>
  <si>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</si>
  <si>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</si>
  <si>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</si>
  <si>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</si>
  <si>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</si>
  <si>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</si>
  <si>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</si>
  <si>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</si>
  <si>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</si>
  <si>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</si>
  <si>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</si>
  <si>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</si>
  <si>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</si>
  <si>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</si>
  <si>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</si>
  <si>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</si>
  <si>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</si>
  <si>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</si>
  <si>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</si>
  <si>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</si>
  <si>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</si>
  <si>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</si>
  <si>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</si>
  <si>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</si>
  <si>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</si>
  <si>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</si>
  <si>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</si>
  <si>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</si>
  <si>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</si>
  <si>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</si>
  <si>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</si>
  <si>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</si>
  <si>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</si>
  <si>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</si>
  <si>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</si>
  <si>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</si>
  <si>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</si>
  <si>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</si>
  <si>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</si>
  <si>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</si>
  <si>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</si>
  <si>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</si>
  <si>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</si>
  <si>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</si>
  <si>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</si>
  <si>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</si>
  <si>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</si>
  <si>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</si>
  <si>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</si>
  <si>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</si>
  <si>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</si>
  <si>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</si>
  <si>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</si>
  <si>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</si>
  <si>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</si>
  <si>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</si>
  <si>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</si>
  <si>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</si>
  <si>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</si>
  <si>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</si>
  <si>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</si>
  <si>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</si>
  <si>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</si>
  <si>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</si>
  <si>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</si>
  <si>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</si>
  <si>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</si>
  <si>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</si>
  <si>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</si>
  <si>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</si>
  <si>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</si>
  <si>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</si>
  <si>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</si>
  <si>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</si>
  <si>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</si>
  <si>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</si>
  <si>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</si>
  <si>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</si>
  <si>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</si>
  <si>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</si>
  <si>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</si>
  <si>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</si>
  <si>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</si>
  <si>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</si>
  <si>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</si>
  <si>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</si>
  <si>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</si>
  <si>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</si>
  <si>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</si>
  <si>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</si>
  <si>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</si>
  <si>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</si>
  <si>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</si>
  <si>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</si>
  <si>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</si>
  <si>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</si>
  <si>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</si>
  <si>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</si>
  <si>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</si>
  <si>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</si>
  <si>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</si>
  <si>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</si>
  <si>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</si>
  <si>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</si>
  <si>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</si>
  <si>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</si>
  <si>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</si>
  <si>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</si>
  <si>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</si>
  <si>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</si>
  <si>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</si>
  <si>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</si>
  <si>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</si>
  <si>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</si>
  <si>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</si>
  <si>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</si>
  <si>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</si>
  <si>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</si>
  <si>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</si>
  <si>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</si>
  <si>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</si>
  <si>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</si>
  <si>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</si>
  <si>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</si>
  <si>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</si>
  <si>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</si>
  <si>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</si>
  <si>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</si>
  <si>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</si>
  <si>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</si>
  <si>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</si>
  <si>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</si>
  <si>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</si>
  <si>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</si>
  <si>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</si>
  <si>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</si>
  <si>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</si>
  <si>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</si>
  <si>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</si>
  <si>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</si>
  <si>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</si>
  <si>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</si>
  <si>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</si>
  <si>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</si>
  <si>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</si>
  <si>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</si>
  <si>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</si>
  <si>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</si>
  <si>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</si>
  <si>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</si>
  <si>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</si>
  <si>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</si>
  <si>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</si>
  <si>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</si>
  <si>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</si>
  <si>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</si>
  <si>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</si>
  <si>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</si>
  <si>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</si>
  <si>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</si>
  <si>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</si>
  <si>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</si>
  <si>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</si>
  <si>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</si>
  <si>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</si>
  <si>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</si>
  <si>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</si>
  <si>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</si>
  <si>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</si>
  <si>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</si>
  <si>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</si>
  <si>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</si>
  <si>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</si>
  <si>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</si>
  <si>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</si>
  <si>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</si>
  <si>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</si>
  <si>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</si>
  <si>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</si>
  <si>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</si>
  <si>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</si>
  <si>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</si>
  <si>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</si>
  <si>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</si>
  <si>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</si>
  <si>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</si>
  <si>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</si>
  <si>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</si>
  <si>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</si>
  <si>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</si>
  <si>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</si>
  <si>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</si>
  <si>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</si>
  <si>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</si>
  <si>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</si>
  <si>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</si>
  <si>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</si>
  <si>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</si>
  <si>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</si>
  <si>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</si>
  <si>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</si>
  <si>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</si>
  <si>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</si>
  <si>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</si>
  <si>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</si>
  <si>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</si>
  <si>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</si>
  <si>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</si>
  <si>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</si>
  <si>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</si>
  <si>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</si>
  <si>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</si>
  <si>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</si>
  <si>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</si>
  <si>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</si>
  <si>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</si>
  <si>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</si>
  <si>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</si>
  <si>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</si>
  <si>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</si>
  <si>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</si>
  <si>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</si>
  <si>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</si>
  <si>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</si>
  <si>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</si>
  <si>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</si>
  <si>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</si>
  <si>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</si>
  <si>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</si>
  <si>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</si>
  <si>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</si>
  <si>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</si>
  <si>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</si>
  <si>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</si>
  <si>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</si>
  <si>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</si>
  <si>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</si>
  <si>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</si>
  <si>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</si>
  <si>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</si>
  <si>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</si>
  <si>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</si>
  <si>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</si>
  <si>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</si>
  <si>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</si>
  <si>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</si>
  <si>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</si>
  <si>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</si>
  <si>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</si>
  <si>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</si>
  <si>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</si>
  <si>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</si>
  <si>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</si>
  <si>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</si>
  <si>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</si>
  <si>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</si>
  <si>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</si>
  <si>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</si>
  <si>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</si>
  <si>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</si>
  <si>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</si>
  <si>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</si>
  <si>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</si>
  <si>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</si>
  <si>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</si>
  <si>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</si>
  <si>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</si>
  <si>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</si>
  <si>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</si>
  <si>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</si>
  <si>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</si>
  <si>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</si>
  <si>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</si>
  <si>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</si>
  <si>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</si>
  <si>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</si>
  <si>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</si>
  <si>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</si>
  <si>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</si>
  <si>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</si>
  <si>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</si>
  <si>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</si>
  <si>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</si>
  <si>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</si>
  <si>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</si>
  <si>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</si>
  <si>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</si>
  <si>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</si>
  <si>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</si>
  <si>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</si>
  <si>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</si>
  <si>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</si>
  <si>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</si>
  <si>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</si>
  <si>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</si>
  <si>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</si>
  <si>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</si>
  <si>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</si>
  <si>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</si>
  <si>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</si>
  <si>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</si>
  <si>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</si>
  <si>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</si>
  <si>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</si>
  <si>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</si>
  <si>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</si>
  <si>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</si>
  <si>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</si>
  <si>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</si>
  <si>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</si>
  <si>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</si>
  <si>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</si>
  <si>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</si>
  <si>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</si>
  <si>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</si>
  <si>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</si>
  <si>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</si>
  <si>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</si>
  <si>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</si>
  <si>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</si>
  <si>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</si>
  <si>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</si>
  <si>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</si>
  <si>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</si>
  <si>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</si>
  <si>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</si>
  <si>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</si>
  <si>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</si>
  <si>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</si>
  <si>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</si>
  <si>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</si>
  <si>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</si>
  <si>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</si>
  <si>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</si>
  <si>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</si>
  <si>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</si>
  <si>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</si>
  <si>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</si>
  <si>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</si>
  <si>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</si>
  <si>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</si>
  <si>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</si>
  <si>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</si>
  <si>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</si>
  <si>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</si>
  <si>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</si>
  <si>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</si>
  <si>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</si>
  <si>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</si>
  <si>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</si>
  <si>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</si>
  <si>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</si>
  <si>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</si>
  <si>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</si>
  <si>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</si>
  <si>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</si>
  <si>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</si>
  <si>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</si>
  <si>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</si>
  <si>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</si>
  <si>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</si>
  <si>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</si>
  <si>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</si>
  <si>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</si>
  <si>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</si>
  <si>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</si>
  <si>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</si>
  <si>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</si>
  <si>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</si>
  <si>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</si>
  <si>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</si>
  <si>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</si>
  <si>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</si>
  <si>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</si>
  <si>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</si>
  <si>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</si>
  <si>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</si>
  <si>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</si>
  <si>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</si>
  <si>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</si>
  <si>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</si>
  <si>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</si>
  <si>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</si>
  <si>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</si>
  <si>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</si>
  <si>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</si>
  <si>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</si>
  <si>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</si>
  <si>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</si>
  <si>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</si>
  <si>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</si>
  <si>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</si>
  <si>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</si>
  <si>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</si>
  <si>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</si>
  <si>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</si>
  <si>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</si>
  <si>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</si>
  <si>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</si>
  <si>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</si>
  <si>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</si>
  <si>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</si>
  <si>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</si>
  <si>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</si>
  <si>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</si>
  <si>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</si>
  <si>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</si>
  <si>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</si>
  <si>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</si>
  <si>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</si>
  <si>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</si>
  <si>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</si>
  <si>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</si>
  <si>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</si>
  <si>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</si>
  <si>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</si>
  <si>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</si>
  <si>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</si>
  <si>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</si>
  <si>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</si>
  <si>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</si>
  <si>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</si>
  <si>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</si>
  <si>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</si>
  <si>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</si>
  <si>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</si>
  <si>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</si>
  <si>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</si>
  <si>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</si>
  <si>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</si>
  <si>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</si>
  <si>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</si>
  <si>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</si>
  <si>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</si>
  <si>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</si>
  <si>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</si>
  <si>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</si>
  <si>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</si>
  <si>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</si>
  <si>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</si>
  <si>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</si>
  <si>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</si>
  <si>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</si>
  <si>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</si>
  <si>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</si>
  <si>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</si>
  <si>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</si>
  <si>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</si>
  <si>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</si>
  <si>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</si>
  <si>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</si>
  <si>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</si>
  <si>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</si>
  <si>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</si>
  <si>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</si>
  <si>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</si>
  <si>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</si>
  <si>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</si>
  <si>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</si>
  <si>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</si>
  <si>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</si>
  <si>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</si>
  <si>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</si>
  <si>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</si>
  <si>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</si>
  <si>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</si>
  <si>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</si>
  <si>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</si>
  <si>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</si>
  <si>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</si>
  <si>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</si>
  <si>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</si>
  <si>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</si>
  <si>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</si>
  <si>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</si>
  <si>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</si>
  <si>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</si>
  <si>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</si>
  <si>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</si>
  <si>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</si>
  <si>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</si>
  <si>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</si>
  <si>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</si>
  <si>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</si>
  <si>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</si>
  <si>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</si>
  <si>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</si>
  <si>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</si>
  <si>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</si>
  <si>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</si>
  <si>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</si>
  <si>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</si>
  <si>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</si>
  <si>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</si>
  <si>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</si>
  <si>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</si>
  <si>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</si>
  <si>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</si>
  <si>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</si>
  <si>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</si>
  <si>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</si>
  <si>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</si>
  <si>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</si>
  <si>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</si>
  <si>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</si>
  <si>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</si>
  <si>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</si>
  <si>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</si>
  <si>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</si>
  <si>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</si>
  <si>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</si>
  <si>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</si>
  <si>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</si>
  <si>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</si>
  <si>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</si>
  <si>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</si>
  <si>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</si>
  <si>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</si>
  <si>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</si>
  <si>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</si>
  <si>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</si>
  <si>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</si>
  <si>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</si>
  <si>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</si>
  <si>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</si>
  <si>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</si>
  <si>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</si>
  <si>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</si>
  <si>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</si>
  <si>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</si>
  <si>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</si>
  <si>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</si>
  <si>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</si>
  <si>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</si>
  <si>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</si>
  <si>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</si>
  <si>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</si>
  <si>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</si>
  <si>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</si>
  <si>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</si>
  <si>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</si>
  <si>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</si>
  <si>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</si>
  <si>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</si>
  <si>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</si>
  <si>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</si>
  <si>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</si>
  <si>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</si>
  <si>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</si>
  <si>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</si>
  <si>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</si>
  <si>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</si>
  <si>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</si>
  <si>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</si>
  <si>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</si>
  <si>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</si>
  <si>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</si>
  <si>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</si>
  <si>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</si>
  <si>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</si>
  <si>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</si>
  <si>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</si>
  <si>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</si>
  <si>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</si>
  <si>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</si>
  <si>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</si>
  <si>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</si>
  <si>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</si>
  <si>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</si>
  <si>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</si>
  <si>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</si>
  <si>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</si>
  <si>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</si>
  <si>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</si>
  <si>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</si>
  <si>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</si>
  <si>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</si>
  <si>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</si>
  <si>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</si>
  <si>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</si>
  <si>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</si>
  <si>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</si>
  <si>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</si>
  <si>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</si>
  <si>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</si>
  <si>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</si>
  <si>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</si>
  <si>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</si>
  <si>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</si>
  <si>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</si>
  <si>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</si>
  <si>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</si>
  <si>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</si>
  <si>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</si>
  <si>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</si>
  <si>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</si>
  <si>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</si>
  <si>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</si>
  <si>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</si>
  <si>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</si>
  <si>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</si>
  <si>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</si>
  <si>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</si>
  <si>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</si>
  <si>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</si>
  <si>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</si>
  <si>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</si>
  <si>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</si>
  <si>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</si>
  <si>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</si>
  <si>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</si>
  <si>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</si>
  <si>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</si>
  <si>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</si>
  <si>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</si>
  <si>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</si>
  <si>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</si>
  <si>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</si>
  <si>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</si>
  <si>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</si>
  <si>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</si>
  <si>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</si>
  <si>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</si>
  <si>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</si>
  <si>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</si>
  <si>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</si>
  <si>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</si>
  <si>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</si>
  <si>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</si>
  <si>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</si>
  <si>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</si>
  <si>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</si>
  <si>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</si>
  <si>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</si>
  <si>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</si>
  <si>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</si>
  <si>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</si>
  <si>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</si>
  <si>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</si>
  <si>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</si>
  <si>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</si>
  <si>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</si>
  <si>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</si>
  <si>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</si>
  <si>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</si>
  <si>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</si>
  <si>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</si>
  <si>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</si>
  <si>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</si>
  <si>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</si>
  <si>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</si>
  <si>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</si>
  <si>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</si>
  <si>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</si>
  <si>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</si>
  <si>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</si>
  <si>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</si>
  <si>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</si>
  <si>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</si>
  <si>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</si>
  <si>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</si>
  <si>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</si>
  <si>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</si>
  <si>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</si>
  <si>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</si>
  <si>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</si>
  <si>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</si>
  <si>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</si>
  <si>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</si>
  <si>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</si>
  <si>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</si>
  <si>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</si>
  <si>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</si>
  <si>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</si>
  <si>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</si>
  <si>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</si>
  <si>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</si>
  <si>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</si>
  <si>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</si>
  <si>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</si>
  <si>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</si>
  <si>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</si>
  <si>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</si>
  <si>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</si>
  <si>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</si>
  <si>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</si>
  <si>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</si>
  <si>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</si>
  <si>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</si>
  <si>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</si>
  <si>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</si>
  <si>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</si>
  <si>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</si>
  <si>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</si>
  <si>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</si>
  <si>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</si>
  <si>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</si>
  <si>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</si>
  <si>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</si>
  <si>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</si>
  <si>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</si>
  <si>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</si>
  <si>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</si>
  <si>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</si>
  <si>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</si>
  <si>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</si>
  <si>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</si>
  <si>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</si>
  <si>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</si>
  <si>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</si>
  <si>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</si>
  <si>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</si>
  <si>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</si>
  <si>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</si>
  <si>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</si>
  <si>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</si>
  <si>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</si>
  <si>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</si>
  <si>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</si>
  <si>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</si>
  <si>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</si>
  <si>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</si>
  <si>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</si>
  <si>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</si>
  <si>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</si>
  <si>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</si>
  <si>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</si>
  <si>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</si>
  <si>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</si>
  <si>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</si>
  <si>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</si>
  <si>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</si>
  <si>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</si>
  <si>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</si>
  <si>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</si>
  <si>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</si>
  <si>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</si>
  <si>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</si>
  <si>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</si>
  <si>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</si>
  <si>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</si>
  <si>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</si>
  <si>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</si>
  <si>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</si>
  <si>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</si>
  <si>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</si>
  <si>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</si>
  <si>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</si>
  <si>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</si>
  <si>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</si>
  <si>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</si>
  <si>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</si>
  <si>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</si>
  <si>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</si>
  <si>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</si>
  <si>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</si>
  <si>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</si>
  <si>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</si>
  <si>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</si>
  <si>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</si>
  <si>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</si>
  <si>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</si>
  <si>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</si>
  <si>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</si>
  <si>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</si>
  <si>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</si>
  <si>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</si>
  <si>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</si>
  <si>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</si>
  <si>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</si>
  <si>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</si>
  <si>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</si>
  <si>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</si>
  <si>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</si>
  <si>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</si>
  <si>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</si>
  <si>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</si>
  <si>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</si>
  <si>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</si>
  <si>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</si>
  <si>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</si>
  <si>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</si>
  <si>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</si>
  <si>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</si>
  <si>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</si>
  <si>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</si>
  <si>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</si>
  <si>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</si>
  <si>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</si>
  <si>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</si>
  <si>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</si>
  <si>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</si>
  <si>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</si>
  <si>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</si>
  <si>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</si>
  <si>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</si>
  <si>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</si>
  <si>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</si>
  <si>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</si>
  <si>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</si>
  <si>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</si>
  <si>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</si>
  <si>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</si>
  <si>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</si>
  <si>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</si>
  <si>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</si>
  <si>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</si>
  <si>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</si>
  <si>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</si>
  <si>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</si>
  <si>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</si>
  <si>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</si>
  <si>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</si>
  <si>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</si>
  <si>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</si>
  <si>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</si>
  <si>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</si>
  <si>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</si>
  <si>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</si>
  <si>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</si>
  <si>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</si>
  <si>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</si>
  <si>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</si>
  <si>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</si>
  <si>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</si>
  <si>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</si>
  <si>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</si>
  <si>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</si>
  <si>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</si>
  <si>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</si>
  <si>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</si>
  <si>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</si>
  <si>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</si>
  <si>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</si>
  <si>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</si>
  <si>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</si>
  <si>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</si>
  <si>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</si>
  <si>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</si>
  <si>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</si>
  <si>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</si>
  <si>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</si>
  <si>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</si>
  <si>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</si>
  <si>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</si>
  <si>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</si>
  <si>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</si>
  <si>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</si>
  <si>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</si>
  <si>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</si>
  <si>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</si>
  <si>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</si>
  <si>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</si>
  <si>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</si>
  <si>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</si>
  <si>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</si>
  <si>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</si>
  <si>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</si>
  <si>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</si>
  <si>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</si>
  <si>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</si>
  <si>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</si>
  <si>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</si>
  <si>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</si>
  <si>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</si>
  <si>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</si>
  <si>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</si>
  <si>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</si>
  <si>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</si>
  <si>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</si>
  <si>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</si>
  <si>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</si>
  <si>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</si>
  <si>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</si>
  <si>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</si>
  <si>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</si>
  <si>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</si>
  <si>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</si>
  <si>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</si>
  <si>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</si>
  <si>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</si>
  <si>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</si>
  <si>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</si>
  <si>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</si>
  <si>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</si>
  <si>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</si>
  <si>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</si>
  <si>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</si>
  <si>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</si>
  <si>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</si>
  <si>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</si>
  <si>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</si>
  <si>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</si>
  <si>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</si>
  <si>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</si>
  <si>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</si>
  <si>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</si>
  <si>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</si>
  <si>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</si>
  <si>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</si>
  <si>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</si>
  <si>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</si>
  <si>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</si>
  <si>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</si>
  <si>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</si>
  <si>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</si>
  <si>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</si>
  <si>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</si>
  <si>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</si>
  <si>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</si>
  <si>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</si>
  <si>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</si>
  <si>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</si>
  <si>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</si>
  <si>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</si>
  <si>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</si>
  <si>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</si>
  <si>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</si>
  <si>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</si>
  <si>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</si>
  <si>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</si>
  <si>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</si>
  <si>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</si>
  <si>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</si>
  <si>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</si>
  <si>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</si>
  <si>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</si>
  <si>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</si>
  <si>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</si>
  <si>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</si>
  <si>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</si>
  <si>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</si>
  <si>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</si>
  <si>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</si>
  <si>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</si>
  <si>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</si>
  <si>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</si>
  <si>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</si>
  <si>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</si>
  <si>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</si>
  <si>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</si>
  <si>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</si>
  <si>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</si>
  <si>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</si>
  <si>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</si>
  <si>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</si>
  <si>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</si>
  <si>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</si>
  <si>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</si>
  <si>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</si>
  <si>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</si>
  <si>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</si>
  <si>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</si>
  <si>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</si>
  <si>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</si>
  <si>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</si>
  <si>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</si>
  <si>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</si>
  <si>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</si>
  <si>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</si>
  <si>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</si>
  <si>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</si>
  <si>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</si>
  <si>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</si>
  <si>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</si>
  <si>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</si>
  <si>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</si>
  <si>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</si>
  <si>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</si>
  <si>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</si>
  <si>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</si>
  <si>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</si>
  <si>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</si>
  <si>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</si>
  <si>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</si>
  <si>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</si>
  <si>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</si>
  <si>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</si>
  <si>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</si>
  <si>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</si>
  <si>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</si>
  <si>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</si>
  <si>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</si>
  <si>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</si>
  <si>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</si>
  <si>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</si>
  <si>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</si>
  <si>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</si>
  <si>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</si>
  <si>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</si>
  <si>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</si>
  <si>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</si>
  <si>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</si>
  <si>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</si>
  <si>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</si>
  <si>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</si>
  <si>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</si>
  <si>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</si>
  <si>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</si>
  <si>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</si>
  <si>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</si>
  <si>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</si>
  <si>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</si>
  <si>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</si>
  <si>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</si>
  <si>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</si>
  <si>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</si>
  <si>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</si>
  <si>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</si>
  <si>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</si>
  <si>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</si>
  <si>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</si>
  <si>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</si>
  <si>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</si>
  <si>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</si>
  <si>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</si>
  <si>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</si>
  <si>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</si>
  <si>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</si>
  <si>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</si>
  <si>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</si>
  <si>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</si>
  <si>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</si>
  <si>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</si>
  <si>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</si>
  <si>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</si>
  <si>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</si>
  <si>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</si>
  <si>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</si>
  <si>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</si>
  <si>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</si>
  <si>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</si>
  <si>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</si>
  <si>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</si>
  <si>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</si>
  <si>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</si>
  <si>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</si>
  <si>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</si>
  <si>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</si>
  <si>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</si>
  <si>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</si>
  <si>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</si>
  <si>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</si>
  <si>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</si>
  <si>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</si>
  <si>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</si>
  <si>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</si>
  <si>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</si>
  <si>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</si>
  <si>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</si>
  <si>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</si>
  <si>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</si>
  <si>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</si>
  <si>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</si>
  <si>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</si>
  <si>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</si>
  <si>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</si>
  <si>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</si>
  <si>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</si>
  <si>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</si>
  <si>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</si>
  <si>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</si>
  <si>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</si>
  <si>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</si>
  <si>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</si>
  <si>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</si>
  <si>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</si>
  <si>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</si>
  <si>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</si>
  <si>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</si>
  <si>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</si>
  <si>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</si>
  <si>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</si>
  <si>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</si>
  <si>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</si>
  <si>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</si>
  <si>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</si>
  <si>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</si>
  <si>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</si>
  <si>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</si>
  <si>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</si>
  <si>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</si>
  <si>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</si>
  <si>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</si>
  <si>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</si>
  <si>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</si>
  <si>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</si>
  <si>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</si>
  <si>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</si>
  <si>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</si>
  <si>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</si>
  <si>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</si>
  <si>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</si>
  <si>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</si>
  <si>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</si>
  <si>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</si>
  <si>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</si>
  <si>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</si>
  <si>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</si>
  <si>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</si>
  <si>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</si>
  <si>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</si>
  <si>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</si>
  <si>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</si>
  <si>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</si>
  <si>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</si>
  <si>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</si>
  <si>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</si>
  <si>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</si>
  <si>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</si>
  <si>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</si>
  <si>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</si>
  <si>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</si>
  <si>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</si>
  <si>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</si>
  <si>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</si>
  <si>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</si>
  <si>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</si>
  <si>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</si>
  <si>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</si>
  <si>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</si>
  <si>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</si>
  <si>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</si>
  <si>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</si>
  <si>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</si>
  <si>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</si>
  <si>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</si>
  <si>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</si>
  <si>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</si>
  <si>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</si>
  <si>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</si>
  <si>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</si>
  <si>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</si>
  <si>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</si>
  <si>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</si>
  <si>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</si>
  <si>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</si>
  <si>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</si>
  <si>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</si>
  <si>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</si>
  <si>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</si>
  <si>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</si>
  <si>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</si>
  <si>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</si>
  <si>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</si>
  <si>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</si>
  <si>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</si>
  <si>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</si>
  <si>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</si>
  <si>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</si>
  <si>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</si>
  <si>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</si>
  <si>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</si>
  <si>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</si>
  <si>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</si>
  <si>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</si>
  <si>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</si>
  <si>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</si>
  <si>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</si>
  <si>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</si>
  <si>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</si>
  <si>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</si>
  <si>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</si>
  <si>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</si>
  <si>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</si>
  <si>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</si>
  <si>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</si>
  <si>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</si>
  <si>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</si>
  <si>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</si>
  <si>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</si>
  <si>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</si>
  <si>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</si>
  <si>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</si>
  <si>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</si>
  <si>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</si>
  <si>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</si>
  <si>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</si>
  <si>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</si>
  <si>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</si>
  <si>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</si>
  <si>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</si>
  <si>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</si>
  <si>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</si>
  <si>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</si>
  <si>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</si>
  <si>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</si>
  <si>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</si>
  <si>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</si>
  <si>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</si>
  <si>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</si>
  <si>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</si>
  <si>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</si>
  <si>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</si>
  <si>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</si>
  <si>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</si>
  <si>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</si>
  <si>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</si>
  <si>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</si>
  <si>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</si>
  <si>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</si>
  <si>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</si>
  <si>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</si>
  <si>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</si>
  <si>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</si>
  <si>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</si>
  <si>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</si>
  <si>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</si>
  <si>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</si>
  <si>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</si>
  <si>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</si>
  <si>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</si>
  <si>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</si>
  <si>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</si>
  <si>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</si>
  <si>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</si>
  <si>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</si>
  <si>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</si>
  <si>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</si>
  <si>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</si>
  <si>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</si>
  <si>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</si>
  <si>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</si>
  <si>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</si>
  <si>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</si>
  <si>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</si>
  <si>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</si>
  <si>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</si>
  <si>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</si>
  <si>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</si>
  <si>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</si>
  <si>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</si>
  <si>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</si>
  <si>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</si>
  <si>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</si>
  <si>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</si>
  <si>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</si>
  <si>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</si>
  <si>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</si>
  <si>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</si>
  <si>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</si>
  <si>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</si>
  <si>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</si>
  <si>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</si>
  <si>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</si>
  <si>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</si>
  <si>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</si>
  <si>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</si>
  <si>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</si>
  <si>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</si>
  <si>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</si>
  <si>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</si>
  <si>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</si>
  <si>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</si>
  <si>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</si>
  <si>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</si>
  <si>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</si>
  <si>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</si>
  <si>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</si>
  <si>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</si>
  <si>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</si>
  <si>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</si>
  <si>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</si>
  <si>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</si>
  <si>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</si>
  <si>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</si>
  <si>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</si>
  <si>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</si>
  <si>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</si>
  <si>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</si>
  <si>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</si>
  <si>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</si>
  <si>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</si>
  <si>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</si>
  <si>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</si>
  <si>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</si>
  <si>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</si>
  <si>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</si>
  <si>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</si>
  <si>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</si>
  <si>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</si>
  <si>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</si>
  <si>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</si>
  <si>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</si>
  <si>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</si>
  <si>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</si>
  <si>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</si>
  <si>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</si>
  <si>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</si>
  <si>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</si>
  <si>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</si>
  <si>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</si>
  <si>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</si>
  <si>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</si>
  <si>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</si>
  <si>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</si>
  <si>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</si>
  <si>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</si>
  <si>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</si>
  <si>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</si>
  <si>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</si>
  <si>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</si>
  <si>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</si>
  <si>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</si>
  <si>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</si>
  <si>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</si>
  <si>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</si>
  <si>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</si>
  <si>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</si>
  <si>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</si>
  <si>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</si>
  <si>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</si>
  <si>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</si>
  <si>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</si>
  <si>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</si>
  <si>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</si>
  <si>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</si>
  <si>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</si>
  <si>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</si>
  <si>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</si>
  <si>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</si>
  <si>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</si>
  <si>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</si>
  <si>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</si>
  <si>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</si>
  <si>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</si>
  <si>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</si>
  <si>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</si>
  <si>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</si>
  <si>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</si>
  <si>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</si>
  <si>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</si>
  <si>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</si>
  <si>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</si>
  <si>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</si>
  <si>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</si>
  <si>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</si>
  <si>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</si>
  <si>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</si>
  <si>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</si>
  <si>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</si>
  <si>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</si>
  <si>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</si>
  <si>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</si>
  <si>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</si>
  <si>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</si>
  <si>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</si>
  <si>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</si>
  <si>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</si>
  <si>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</si>
  <si>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</si>
  <si>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</si>
  <si>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</si>
  <si>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</si>
  <si>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</si>
  <si>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</si>
  <si>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</si>
  <si>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</si>
  <si>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</si>
  <si>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</si>
  <si>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</si>
  <si>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</si>
  <si>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</si>
  <si>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</si>
  <si>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</si>
  <si>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</si>
  <si>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</si>
  <si>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</si>
  <si>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</si>
  <si>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</si>
  <si>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</si>
  <si>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</si>
  <si>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</si>
  <si>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</si>
  <si>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</si>
  <si>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</si>
  <si>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</si>
  <si>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</si>
  <si>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</si>
  <si>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</si>
  <si>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</si>
  <si>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</si>
  <si>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</si>
  <si>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</si>
  <si>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</si>
  <si>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</si>
  <si>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</si>
  <si>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</si>
  <si>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</si>
  <si>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</si>
  <si>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</si>
  <si>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</si>
  <si>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</si>
  <si>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</si>
  <si>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</si>
  <si>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</si>
  <si>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</si>
  <si>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</si>
  <si>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</si>
  <si>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</si>
  <si>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</si>
  <si>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</si>
  <si>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</si>
  <si>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</si>
  <si>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</si>
  <si>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</si>
  <si>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</si>
  <si>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</si>
  <si>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</si>
  <si>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</si>
  <si>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</si>
  <si>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</si>
  <si>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</si>
  <si>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</si>
  <si>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</si>
  <si>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</si>
  <si>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</si>
  <si>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</si>
  <si>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</si>
  <si>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</si>
  <si>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</si>
  <si>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</si>
  <si>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</si>
  <si>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</si>
  <si>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</si>
  <si>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</si>
  <si>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</si>
  <si>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</si>
  <si>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</si>
  <si>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</si>
  <si>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</si>
  <si>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</si>
  <si>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</si>
  <si>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</si>
  <si>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</si>
  <si>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</si>
  <si>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</si>
  <si>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</si>
  <si>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</si>
  <si>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</si>
  <si>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</si>
  <si>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</si>
  <si>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</si>
  <si>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</si>
  <si>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</si>
  <si>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</si>
  <si>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</si>
  <si>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</si>
  <si>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</si>
  <si>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</si>
  <si>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</si>
  <si>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</si>
  <si>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</si>
  <si>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</si>
  <si>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</si>
  <si>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</si>
  <si>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</si>
  <si>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</si>
  <si>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</si>
  <si>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</si>
  <si>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</si>
  <si>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</si>
  <si>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</si>
  <si>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</si>
  <si>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</si>
  <si>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</si>
  <si>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</si>
  <si>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</si>
  <si>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</si>
  <si>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</si>
  <si>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</si>
  <si>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</si>
  <si>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</si>
  <si>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</si>
  <si>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</si>
  <si>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</si>
  <si>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</si>
  <si>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</si>
  <si>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</si>
  <si>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</si>
  <si>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</si>
  <si>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</si>
  <si>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</si>
  <si>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</si>
  <si>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</si>
  <si>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</si>
  <si>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</si>
  <si>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</si>
  <si>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</si>
  <si>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</si>
  <si>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</si>
  <si>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</si>
  <si>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</si>
  <si>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</si>
  <si>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</si>
  <si>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</si>
  <si>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</si>
  <si>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</si>
  <si>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</si>
  <si>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</si>
  <si>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</si>
  <si>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</si>
  <si>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</si>
  <si>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</si>
  <si>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</si>
  <si>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</si>
  <si>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</si>
  <si>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</si>
  <si>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</si>
  <si>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</si>
  <si>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</si>
  <si>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</si>
  <si>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</si>
  <si>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</si>
  <si>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</si>
  <si>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</si>
  <si>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</si>
  <si>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</si>
  <si>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</si>
  <si>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</si>
  <si>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</si>
  <si>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</si>
  <si>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</si>
  <si>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</si>
  <si>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</si>
  <si>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</si>
  <si>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</si>
  <si>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</si>
  <si>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</si>
  <si>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</si>
  <si>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</si>
  <si>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</si>
  <si>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</si>
  <si>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</si>
  <si>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</si>
  <si>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</si>
  <si>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</si>
  <si>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</si>
  <si>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</si>
  <si>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</si>
  <si>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</si>
  <si>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</si>
  <si>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</si>
  <si>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</si>
  <si>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</si>
  <si>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</si>
  <si>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</si>
  <si>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</si>
  <si>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</si>
  <si>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</si>
  <si>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</si>
  <si>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</si>
  <si>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</si>
  <si>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</si>
  <si>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</si>
  <si>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</si>
  <si>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</si>
  <si>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</si>
  <si>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</si>
  <si>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</si>
  <si>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</si>
  <si>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</si>
  <si>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</si>
  <si>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</si>
  <si>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</si>
  <si>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</si>
  <si>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</si>
  <si>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</si>
  <si>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</si>
  <si>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</si>
  <si>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</si>
  <si>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</si>
  <si>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</si>
  <si>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</si>
  <si>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</si>
  <si>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</si>
  <si>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</si>
  <si>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</si>
  <si>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</si>
  <si>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</si>
  <si>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</si>
  <si>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</si>
  <si>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</si>
  <si>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</si>
  <si>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</si>
  <si>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</si>
  <si>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</si>
  <si>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</si>
  <si>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</si>
  <si>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</si>
  <si>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</si>
  <si>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</si>
  <si>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</si>
  <si>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</si>
  <si>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</si>
  <si>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</si>
  <si>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</si>
  <si>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</si>
  <si>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</si>
  <si>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</si>
  <si>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</si>
  <si>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</si>
  <si>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</si>
  <si>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</si>
  <si>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</si>
  <si>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</si>
  <si>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</si>
  <si>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</si>
  <si>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</si>
  <si>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</si>
  <si>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</si>
  <si>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</si>
  <si>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</si>
  <si>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</si>
  <si>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</si>
  <si>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</si>
  <si>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</si>
  <si>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</si>
  <si>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</si>
  <si>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</si>
  <si>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</si>
  <si>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</si>
  <si>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</si>
  <si>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</si>
  <si>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</si>
  <si>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</si>
  <si>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</si>
  <si>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</si>
  <si>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</si>
  <si>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</si>
  <si>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</si>
  <si>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</si>
  <si>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</si>
  <si>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</si>
  <si>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</si>
  <si>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</si>
  <si>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</si>
  <si>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</si>
  <si>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</si>
  <si>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</si>
  <si>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</si>
  <si>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</si>
  <si>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</si>
  <si>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</si>
  <si>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</si>
  <si>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</si>
  <si>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</si>
  <si>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</si>
  <si>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</si>
  <si>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</si>
  <si>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</si>
  <si>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</si>
  <si>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</si>
  <si>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</si>
  <si>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</si>
  <si>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</si>
  <si>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</si>
  <si>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</si>
  <si>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</si>
  <si>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</si>
  <si>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</si>
  <si>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</si>
  <si>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</si>
  <si>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</si>
  <si>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</si>
  <si>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</si>
  <si>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</si>
  <si>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</si>
  <si>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</si>
  <si>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</si>
  <si>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</si>
  <si>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</si>
  <si>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</si>
  <si>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</si>
  <si>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</si>
  <si>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</si>
  <si>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</si>
  <si>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</si>
  <si>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</si>
  <si>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</si>
  <si>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</si>
  <si>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</si>
  <si>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</si>
  <si>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</si>
  <si>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</si>
  <si>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</si>
  <si>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</si>
  <si>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</si>
  <si>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</si>
  <si>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</si>
  <si>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</si>
  <si>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</si>
  <si>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</si>
  <si>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</si>
  <si>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</si>
  <si>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</si>
  <si>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</si>
  <si>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</si>
  <si>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</si>
  <si>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</si>
  <si>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</si>
  <si>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</si>
  <si>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</si>
  <si>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</si>
  <si>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</si>
  <si>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</si>
  <si>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</si>
  <si>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</si>
  <si>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</si>
  <si>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</si>
  <si>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</si>
  <si>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</si>
  <si>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</si>
  <si>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</si>
  <si>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</si>
  <si>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</si>
  <si>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</si>
  <si>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</si>
  <si>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</si>
  <si>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</si>
  <si>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</si>
  <si>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</si>
  <si>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</si>
  <si>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</si>
  <si>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</si>
  <si>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</si>
  <si>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</si>
  <si>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</si>
  <si>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</si>
  <si>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</si>
  <si>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</si>
  <si>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</si>
  <si>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</si>
  <si>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</si>
  <si>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</si>
  <si>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</si>
  <si>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</si>
  <si>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</si>
  <si>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</si>
  <si>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</si>
  <si>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</si>
  <si>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</si>
  <si>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</si>
  <si>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</si>
  <si>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</si>
  <si>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</si>
  <si>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</si>
  <si>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</si>
  <si>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</si>
  <si>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</si>
  <si>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</si>
  <si>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</si>
  <si>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</si>
  <si>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</si>
  <si>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</si>
  <si>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</si>
  <si>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</si>
  <si>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</si>
  <si>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</si>
  <si>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</si>
  <si>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</si>
  <si>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</si>
  <si>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</si>
  <si>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</si>
  <si>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</si>
  <si>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</si>
  <si>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</si>
  <si>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</si>
  <si>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</si>
  <si>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</si>
  <si>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</si>
  <si>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</si>
  <si>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</si>
  <si>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</si>
  <si>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</si>
  <si>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</si>
  <si>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</si>
  <si>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</si>
  <si>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</si>
  <si>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</si>
  <si>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</si>
  <si>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</si>
  <si>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</si>
  <si>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</si>
  <si>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</si>
  <si>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</si>
  <si>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</si>
  <si>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</si>
  <si>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</si>
  <si>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</si>
  <si>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</si>
  <si>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</si>
  <si>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</si>
  <si>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</si>
  <si>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</si>
  <si>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</si>
  <si>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</si>
  <si>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</si>
  <si>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</si>
  <si>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</si>
  <si>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</si>
  <si>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</si>
  <si>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</si>
  <si>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</si>
  <si>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</si>
  <si>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</si>
  <si>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</si>
  <si>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</si>
  <si>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</si>
  <si>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</si>
  <si>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</si>
  <si>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</si>
  <si>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</si>
  <si>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</si>
  <si>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</si>
  <si>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</si>
  <si>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</si>
  <si>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</si>
  <si>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</si>
  <si>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</si>
  <si>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</si>
  <si>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</si>
  <si>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</si>
  <si>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</si>
  <si>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</si>
  <si>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</si>
  <si>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</si>
  <si>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</si>
  <si>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</si>
  <si>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</si>
  <si>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</si>
  <si>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</si>
  <si>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</si>
  <si>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</si>
  <si>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</si>
  <si>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</si>
  <si>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</si>
  <si>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</si>
  <si>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</si>
  <si>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</si>
  <si>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</si>
  <si>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</si>
  <si>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</si>
  <si>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</si>
  <si>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</si>
  <si>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</si>
  <si>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</si>
  <si>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</si>
  <si>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</si>
  <si>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</si>
  <si>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</si>
  <si>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</si>
  <si>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</si>
  <si>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</si>
  <si>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</si>
  <si>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</si>
  <si>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</si>
  <si>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</si>
  <si>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</si>
  <si>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</si>
  <si>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</si>
  <si>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</si>
  <si>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</si>
  <si>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</si>
  <si>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</si>
  <si>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</si>
  <si>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</si>
  <si>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</si>
  <si>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</si>
  <si>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</si>
  <si>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</si>
  <si>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</si>
  <si>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</si>
  <si>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</si>
  <si>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</si>
  <si>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</si>
  <si>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</si>
  <si>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</si>
  <si>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</si>
  <si>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</si>
  <si>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</si>
  <si>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</si>
  <si>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</si>
  <si>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</si>
  <si>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</si>
  <si>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</si>
  <si>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</si>
  <si>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</si>
  <si>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</si>
  <si>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</si>
  <si>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</si>
  <si>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</si>
  <si>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</si>
  <si>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</si>
  <si>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</si>
  <si>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</si>
  <si>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</si>
  <si>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</si>
  <si>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</si>
  <si>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</si>
  <si>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</si>
  <si>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</si>
  <si>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</si>
  <si>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</si>
  <si>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</si>
  <si>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</si>
  <si>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</si>
  <si>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</si>
  <si>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</si>
  <si>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</si>
  <si>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</si>
  <si>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</si>
  <si>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</si>
  <si>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</si>
  <si>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</si>
  <si>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</si>
  <si>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</si>
  <si>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</si>
  <si>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</si>
  <si>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</si>
  <si>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</si>
  <si>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</si>
  <si>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</si>
  <si>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</si>
  <si>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</si>
  <si>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</si>
  <si>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</si>
  <si>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</si>
  <si>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</si>
  <si>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</si>
  <si>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</si>
  <si>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</si>
  <si>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</si>
  <si>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</si>
  <si>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</si>
  <si>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</si>
  <si>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</si>
  <si>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</si>
  <si>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</si>
  <si>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</si>
  <si>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</si>
  <si>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</si>
  <si>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</si>
  <si>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</si>
  <si>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</si>
  <si>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</si>
  <si>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</si>
  <si>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</si>
  <si>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</si>
  <si>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</si>
  <si>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</si>
  <si>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</si>
  <si>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</si>
  <si>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</si>
  <si>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</si>
  <si>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</si>
  <si>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</si>
  <si>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</si>
  <si>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</si>
  <si>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</si>
  <si>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</si>
  <si>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</si>
  <si>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</si>
  <si>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</si>
  <si>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</si>
  <si>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</si>
  <si>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</si>
  <si>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</si>
  <si>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</si>
  <si>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</si>
  <si>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</si>
  <si>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</si>
  <si>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</si>
  <si>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</si>
  <si>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</si>
  <si>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</si>
  <si>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</si>
  <si>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</si>
  <si>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</si>
  <si>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</si>
  <si>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</si>
  <si>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</si>
  <si>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</si>
  <si>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</si>
  <si>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</si>
  <si>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</si>
  <si>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</si>
  <si>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</si>
  <si>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</si>
  <si>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</si>
  <si>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</si>
  <si>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</si>
  <si>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</si>
  <si>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</si>
  <si>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</si>
  <si>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</si>
  <si>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</si>
  <si>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</si>
  <si>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</si>
  <si>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</si>
  <si>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</si>
  <si>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</si>
  <si>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</si>
  <si>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</si>
  <si>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</si>
  <si>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</si>
  <si>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</si>
  <si>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</si>
  <si>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</si>
  <si>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</si>
  <si>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</si>
  <si>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</si>
  <si>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</si>
  <si>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</si>
  <si>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</si>
  <si>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</si>
  <si>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</si>
  <si>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</si>
  <si>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</si>
  <si>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</si>
  <si>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</si>
  <si>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</si>
  <si>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</si>
  <si>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</si>
  <si>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</si>
  <si>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</si>
  <si>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</si>
  <si>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</si>
  <si>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</si>
  <si>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</si>
  <si>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</si>
  <si>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</si>
  <si>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</si>
  <si>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</si>
  <si>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</si>
  <si>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</si>
  <si>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</si>
  <si>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</si>
  <si>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</si>
  <si>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</si>
  <si>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</si>
  <si>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</si>
  <si>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</si>
  <si>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</si>
  <si>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</si>
  <si>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</si>
  <si>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</si>
  <si>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</si>
  <si>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</si>
  <si>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</si>
  <si>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</si>
  <si>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</si>
  <si>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</si>
  <si>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</si>
  <si>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</si>
  <si>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</si>
  <si>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</si>
  <si>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</si>
  <si>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</si>
  <si>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</si>
  <si>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</si>
  <si>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</si>
  <si>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</si>
  <si>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</si>
  <si>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</si>
  <si>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</si>
  <si>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</si>
  <si>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</si>
  <si>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</si>
  <si>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</si>
  <si>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</si>
  <si>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</si>
  <si>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</si>
  <si>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</si>
  <si>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</si>
  <si>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</si>
  <si>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</si>
  <si>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</si>
  <si>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</si>
  <si>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</si>
  <si>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</si>
  <si>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</si>
  <si>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</si>
  <si>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</si>
  <si>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</si>
  <si>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</si>
  <si>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</si>
  <si>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</si>
  <si>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</si>
  <si>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</si>
  <si>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</si>
  <si>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</si>
  <si>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</si>
  <si>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</si>
  <si>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</si>
  <si>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</si>
  <si>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</si>
  <si>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</si>
  <si>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</si>
  <si>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</si>
  <si>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</si>
  <si>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</si>
  <si>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</si>
  <si>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</si>
  <si>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</si>
  <si>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</si>
  <si>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</si>
  <si>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</si>
  <si>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</si>
  <si>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</si>
  <si>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</si>
  <si>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</si>
  <si>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</si>
  <si>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</si>
  <si>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</si>
  <si>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</si>
  <si>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</si>
  <si>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</si>
  <si>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</si>
  <si>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</si>
  <si>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</si>
  <si>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</si>
  <si>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</si>
  <si>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</si>
  <si>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</si>
  <si>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</si>
  <si>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</si>
  <si>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</si>
  <si>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</si>
  <si>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</si>
  <si>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</si>
  <si>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</si>
  <si>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</si>
  <si>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</si>
  <si>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</si>
  <si>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</si>
  <si>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</si>
  <si>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</si>
  <si>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</si>
  <si>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</si>
  <si>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</si>
  <si>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</si>
  <si>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</si>
  <si>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</si>
  <si>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</si>
  <si>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</si>
  <si>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</si>
  <si>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</si>
  <si>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</si>
  <si>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</si>
  <si>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</si>
  <si>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</si>
  <si>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</si>
  <si>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</si>
  <si>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</si>
  <si>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</si>
  <si>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</si>
  <si>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</si>
  <si>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</si>
  <si>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</si>
  <si>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</si>
  <si>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</si>
  <si>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</si>
  <si>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</si>
  <si>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</si>
  <si>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</si>
  <si>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</si>
  <si>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</si>
  <si>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</si>
  <si>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</si>
  <si>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</si>
  <si>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</si>
  <si>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</si>
  <si>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</si>
  <si>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</si>
  <si>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</si>
  <si>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</si>
  <si>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</si>
  <si>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</si>
  <si>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</si>
  <si>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</si>
  <si>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</si>
  <si>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</si>
  <si>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</si>
  <si>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</si>
  <si>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</si>
  <si>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</si>
  <si>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</si>
  <si>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</si>
  <si>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</si>
  <si>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</si>
  <si>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</si>
  <si>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</si>
  <si>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</si>
  <si>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</si>
  <si>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</si>
  <si>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</si>
  <si>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</si>
  <si>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</si>
  <si>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</si>
  <si>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</si>
  <si>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</si>
  <si>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</si>
  <si>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</si>
  <si>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</si>
  <si>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</si>
  <si>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</si>
  <si>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</si>
  <si>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</si>
  <si>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</si>
  <si>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</si>
  <si>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</si>
  <si>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</si>
  <si>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</si>
  <si>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</si>
  <si>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</si>
  <si>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</si>
  <si>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</si>
  <si>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</si>
  <si>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</si>
  <si>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</si>
  <si>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</si>
  <si>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</si>
  <si>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</si>
  <si>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</si>
  <si>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</si>
  <si>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</si>
  <si>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</si>
  <si>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</si>
  <si>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</si>
  <si>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</si>
  <si>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</si>
  <si>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</si>
  <si>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</si>
  <si>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</si>
  <si>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</si>
  <si>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</si>
  <si>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</si>
  <si>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</si>
  <si>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</si>
  <si>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</si>
  <si>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</si>
  <si>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</si>
  <si>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</si>
  <si>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</si>
  <si>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</si>
  <si>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</si>
  <si>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</si>
  <si>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</si>
  <si>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</si>
  <si>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</si>
  <si>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</si>
  <si>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</si>
  <si>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</si>
  <si>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</si>
  <si>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</si>
  <si>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</si>
  <si>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</si>
  <si>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</si>
  <si>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</si>
  <si>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</si>
  <si>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</si>
  <si>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</si>
  <si>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</si>
  <si>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</si>
  <si>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</si>
  <si>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</si>
  <si>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</si>
  <si>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</si>
  <si>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</si>
  <si>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</si>
  <si>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</si>
  <si>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</si>
  <si>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</si>
  <si>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</si>
  <si>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</si>
  <si>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</si>
  <si>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</si>
  <si>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</si>
  <si>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</si>
  <si>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</si>
  <si>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</si>
  <si>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</si>
  <si>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</si>
  <si>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</si>
  <si>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</si>
  <si>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</si>
  <si>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</si>
  <si>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</si>
  <si>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</si>
  <si>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</si>
  <si>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</si>
  <si>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</si>
  <si>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</si>
  <si>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</si>
  <si>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</si>
  <si>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</si>
  <si>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</si>
  <si>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</si>
  <si>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</si>
  <si>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</si>
  <si>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</si>
  <si>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</si>
  <si>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</si>
  <si>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</si>
  <si>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</si>
  <si>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</si>
  <si>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</si>
  <si>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</si>
  <si>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</si>
  <si>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</si>
  <si>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</si>
  <si>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</si>
  <si>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</si>
  <si>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</si>
  <si>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</si>
  <si>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</si>
  <si>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</si>
  <si>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</si>
  <si>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</si>
  <si>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</si>
  <si>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</si>
  <si>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</si>
  <si>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</si>
  <si>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</si>
  <si>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</si>
  <si>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</si>
  <si>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</si>
  <si>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</si>
  <si>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</si>
  <si>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</si>
  <si>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</si>
  <si>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</si>
  <si>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</si>
  <si>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</si>
  <si>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</si>
  <si>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</si>
  <si>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</si>
  <si>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</si>
  <si>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</si>
  <si>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</si>
  <si>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</si>
  <si>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</si>
  <si>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</si>
  <si>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</si>
  <si>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</si>
  <si>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</si>
  <si>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</si>
  <si>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</si>
  <si>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</si>
  <si>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</si>
  <si>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</si>
  <si>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</si>
  <si>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</si>
  <si>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</si>
  <si>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</si>
  <si>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</si>
  <si>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</si>
  <si>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</si>
  <si>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</si>
  <si>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</si>
  <si>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</si>
  <si>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</si>
  <si>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</si>
  <si>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</si>
  <si>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</si>
  <si>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</si>
  <si>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</si>
  <si>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</si>
  <si>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</si>
  <si>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</si>
  <si>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</si>
  <si>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</si>
  <si>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</si>
  <si>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</si>
  <si>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</si>
  <si>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</si>
  <si>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</si>
  <si>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</si>
  <si>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</si>
  <si>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</si>
  <si>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</si>
  <si>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</si>
  <si>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</si>
  <si>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</si>
  <si>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</si>
  <si>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</si>
  <si>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</si>
  <si>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</si>
  <si>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</si>
  <si>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</si>
  <si>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</si>
  <si>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</si>
  <si>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</si>
  <si>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</si>
  <si>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</si>
  <si>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</si>
  <si>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</si>
  <si>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</si>
  <si>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</si>
  <si>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</si>
  <si>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</si>
  <si>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</si>
  <si>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</si>
  <si>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</si>
  <si>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</si>
  <si>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</si>
  <si>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</si>
  <si>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</si>
  <si>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</si>
  <si>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</si>
  <si>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</si>
  <si>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</si>
  <si>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</si>
  <si>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</si>
  <si>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</si>
  <si>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</si>
  <si>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</si>
  <si>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</si>
  <si>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</si>
  <si>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</si>
  <si>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</si>
  <si>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</si>
  <si>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</si>
  <si>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</si>
  <si>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</si>
  <si>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</si>
  <si>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</si>
  <si>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</si>
  <si>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</si>
  <si>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</si>
  <si>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</si>
  <si>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</si>
  <si>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</si>
  <si>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</si>
  <si>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</si>
  <si>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</si>
  <si>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</si>
  <si>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</si>
  <si>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</si>
  <si>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</si>
  <si>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</si>
  <si>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</si>
  <si>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</si>
  <si>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</si>
  <si>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</si>
  <si>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</si>
  <si>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</si>
  <si>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</si>
  <si>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</si>
  <si>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</si>
  <si>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</si>
  <si>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</si>
  <si>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</si>
  <si>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</si>
  <si>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</si>
  <si>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</si>
  <si>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</si>
  <si>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</si>
  <si>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</si>
  <si>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</si>
  <si>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</si>
  <si>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</si>
  <si>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</si>
  <si>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</si>
  <si>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</si>
  <si>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</si>
  <si>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</si>
  <si>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</si>
  <si>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</si>
  <si>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</si>
  <si>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</si>
  <si>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</si>
  <si>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</si>
  <si>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</si>
  <si>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</si>
  <si>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</si>
  <si>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</si>
  <si>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</si>
  <si>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</si>
  <si>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</si>
  <si>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</si>
  <si>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</si>
  <si>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</si>
  <si>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</si>
  <si>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</si>
  <si>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</si>
  <si>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</si>
  <si>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</si>
  <si>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</si>
  <si>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</si>
  <si>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</si>
  <si>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</si>
  <si>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</si>
  <si>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</si>
  <si>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</si>
  <si>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</si>
  <si>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</si>
  <si>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</si>
  <si>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</si>
  <si>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</si>
  <si>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</si>
  <si>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</si>
  <si>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</si>
  <si>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</si>
  <si>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</si>
  <si>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</si>
  <si>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</si>
  <si>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</si>
  <si>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</si>
  <si>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</si>
  <si>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</si>
  <si>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</si>
  <si>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</si>
  <si>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</si>
  <si>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</si>
  <si>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</si>
  <si>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</si>
  <si>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</si>
  <si>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</si>
  <si>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</si>
  <si>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</si>
  <si>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</si>
  <si>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</si>
  <si>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</si>
  <si>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</si>
  <si>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</si>
  <si>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</si>
  <si>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</si>
  <si>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</si>
  <si>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</si>
  <si>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</si>
  <si>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</si>
  <si>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</si>
  <si>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</si>
  <si>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</si>
  <si>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</si>
  <si>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</si>
  <si>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</si>
  <si>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</si>
  <si>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</si>
  <si>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</si>
  <si>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</si>
  <si>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</si>
  <si>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</si>
  <si>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</si>
  <si>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</si>
  <si>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</si>
  <si>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</si>
  <si>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</si>
  <si>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</si>
  <si>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</si>
  <si>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</si>
  <si>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</si>
  <si>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</si>
  <si>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</si>
  <si>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</si>
  <si>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</si>
  <si>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</si>
  <si>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</si>
  <si>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</si>
  <si>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</si>
  <si>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</si>
  <si>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</si>
  <si>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</si>
  <si>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</si>
  <si>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</si>
  <si>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</si>
  <si>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</si>
  <si>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</si>
  <si>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</si>
  <si>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</si>
  <si>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</si>
  <si>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</si>
  <si>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</si>
  <si>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</si>
  <si>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</si>
  <si>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</si>
  <si>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</si>
  <si>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</si>
  <si>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</si>
  <si>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</si>
  <si>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</si>
  <si>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</si>
  <si>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</si>
  <si>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</si>
  <si>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</si>
  <si>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</si>
  <si>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</si>
  <si>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</si>
  <si>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</si>
  <si>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</si>
  <si>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</si>
  <si>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</si>
  <si>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</si>
  <si>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</si>
  <si>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</si>
  <si>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</si>
  <si>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</si>
  <si>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</si>
  <si>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</si>
  <si>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</si>
  <si>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</si>
  <si>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</si>
  <si>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</si>
  <si>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</si>
  <si>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</si>
  <si>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</si>
  <si>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</si>
  <si>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</si>
  <si>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</si>
  <si>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</si>
  <si>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</si>
  <si>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</si>
  <si>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</si>
  <si>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</si>
  <si>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</si>
  <si>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</si>
  <si>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</si>
  <si>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</si>
  <si>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</si>
  <si>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</si>
  <si>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</si>
  <si>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</si>
  <si>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</si>
  <si>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</si>
  <si>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</si>
  <si>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</si>
  <si>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</si>
  <si>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</si>
  <si>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</si>
  <si>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</si>
  <si>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</si>
  <si>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</si>
  <si>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</si>
  <si>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</si>
  <si>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</si>
  <si>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</si>
  <si>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</si>
  <si>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</si>
  <si>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</si>
  <si>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</si>
  <si>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</si>
  <si>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</si>
  <si>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</si>
  <si>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</si>
  <si>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</si>
  <si>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</si>
  <si>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</si>
  <si>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</si>
  <si>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</si>
  <si>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</si>
  <si>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</si>
  <si>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</si>
  <si>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</si>
  <si>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</si>
  <si>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</si>
  <si>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</si>
  <si>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</si>
  <si>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</si>
  <si>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</si>
  <si>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</si>
  <si>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</si>
  <si>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</si>
  <si>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</si>
  <si>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</si>
  <si>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</si>
  <si>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</si>
  <si>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</si>
  <si>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</si>
  <si>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</si>
  <si>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</si>
  <si>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</si>
  <si>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</si>
  <si>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</si>
  <si>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</si>
  <si>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</si>
  <si>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</si>
  <si>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</si>
  <si>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</si>
  <si>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</si>
  <si>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</si>
  <si>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</si>
  <si>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</si>
  <si>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</si>
  <si>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</si>
  <si>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</si>
  <si>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</si>
  <si>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</si>
  <si>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</si>
  <si>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</si>
  <si>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</si>
  <si>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</si>
  <si>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</si>
  <si>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</si>
  <si>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</si>
  <si>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</si>
  <si>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</si>
  <si>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</si>
  <si>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</si>
  <si>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</si>
  <si>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</si>
  <si>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</si>
  <si>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</si>
  <si>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</si>
  <si>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</si>
  <si>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</si>
  <si>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</si>
  <si>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</si>
  <si>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</si>
  <si>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</si>
  <si>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</si>
  <si>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</si>
  <si>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</si>
  <si>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</si>
  <si>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</si>
  <si>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</si>
  <si>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</si>
  <si>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</si>
  <si>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</si>
  <si>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</si>
  <si>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</si>
  <si>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</si>
  <si>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</si>
  <si>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</si>
  <si>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</si>
  <si>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</si>
  <si>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</si>
  <si>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</si>
  <si>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</si>
  <si>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</si>
  <si>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</si>
  <si>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</si>
  <si>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</si>
  <si>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</si>
  <si>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</si>
  <si>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</si>
  <si>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</si>
  <si>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</si>
  <si>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</si>
  <si>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</si>
  <si>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</si>
  <si>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</si>
  <si>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</si>
  <si>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</si>
  <si>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</si>
  <si>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</si>
  <si>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</si>
  <si>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</si>
  <si>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</si>
  <si>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</si>
  <si>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</si>
  <si>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</si>
  <si>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</si>
  <si>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</si>
  <si>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</si>
  <si>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</si>
  <si>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</si>
  <si>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</si>
  <si>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</si>
  <si>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</si>
  <si>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</si>
  <si>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</si>
  <si>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</si>
  <si>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</si>
  <si>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</si>
  <si>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</si>
  <si>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</si>
  <si>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</si>
  <si>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</si>
  <si>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</si>
  <si>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</si>
  <si>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</si>
  <si>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</si>
  <si>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</si>
  <si>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</si>
  <si>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</si>
  <si>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</si>
  <si>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</si>
  <si>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</si>
  <si>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</si>
  <si>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</si>
  <si>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</si>
  <si>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</si>
  <si>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</si>
  <si>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</si>
  <si>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</si>
  <si>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</si>
  <si>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</si>
  <si>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</si>
  <si>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</si>
  <si>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</si>
  <si>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</si>
  <si>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</si>
  <si>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</si>
  <si>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</si>
  <si>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</si>
  <si>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</si>
  <si>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</si>
  <si>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</si>
  <si>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</si>
  <si>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</si>
  <si>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</si>
  <si>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</si>
  <si>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</si>
  <si>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</si>
  <si>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</si>
  <si>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</si>
  <si>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</si>
  <si>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</si>
  <si>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</si>
  <si>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</si>
  <si>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</si>
  <si>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</si>
  <si>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</si>
  <si>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</si>
  <si>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</si>
  <si>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</si>
  <si>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</si>
  <si>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</si>
  <si>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</si>
  <si>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</si>
  <si>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</si>
  <si>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</si>
  <si>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</si>
  <si>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</si>
  <si>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</si>
  <si>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</si>
  <si>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</si>
  <si>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</si>
  <si>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</si>
  <si>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</si>
  <si>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</si>
  <si>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</si>
  <si>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</si>
  <si>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</si>
  <si>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</si>
  <si>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</si>
  <si>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</si>
  <si>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</si>
  <si>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</si>
  <si>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</si>
  <si>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</si>
  <si>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</si>
  <si>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</si>
  <si>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</si>
  <si>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</si>
  <si>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</si>
  <si>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</si>
  <si>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</si>
  <si>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</si>
  <si>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</si>
  <si>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</si>
  <si>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</si>
  <si>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</si>
  <si>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</si>
  <si>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</si>
  <si>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</si>
  <si>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</si>
  <si>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</si>
  <si>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</si>
  <si>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</si>
  <si>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</si>
  <si>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</si>
  <si>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</si>
  <si>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</si>
  <si>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</si>
  <si>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</si>
  <si>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</si>
  <si>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</si>
  <si>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</si>
  <si>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</si>
  <si>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</si>
  <si>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</si>
  <si>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</si>
  <si>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</si>
  <si>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</si>
  <si>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</si>
  <si>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</si>
  <si>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</si>
  <si>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</si>
  <si>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</si>
  <si>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</si>
  <si>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</si>
  <si>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</si>
  <si>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</si>
  <si>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</si>
  <si>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</si>
  <si>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</si>
  <si>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</si>
  <si>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</si>
  <si>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</si>
  <si>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</si>
  <si>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</si>
  <si>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</si>
  <si>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</si>
  <si>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</si>
  <si>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</si>
  <si>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</si>
  <si>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</si>
  <si>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</si>
  <si>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</si>
  <si>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</si>
  <si>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</si>
  <si>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</si>
  <si>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</si>
  <si>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</si>
  <si>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</si>
  <si>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</si>
  <si>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</si>
  <si>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</si>
  <si>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</si>
  <si>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</si>
  <si>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</si>
  <si>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</si>
  <si>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</si>
  <si>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</si>
  <si>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</si>
  <si>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</si>
  <si>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</si>
  <si>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</si>
  <si>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</si>
  <si>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</si>
  <si>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</si>
  <si>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</si>
  <si>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</si>
  <si>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</si>
  <si>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</si>
  <si>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</si>
  <si>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</si>
  <si>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</si>
  <si>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</si>
  <si>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</si>
  <si>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</si>
  <si>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</si>
  <si>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</si>
  <si>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</si>
  <si>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</si>
  <si>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</si>
  <si>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</si>
  <si>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</si>
  <si>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</si>
  <si>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</si>
  <si>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</si>
  <si>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</si>
  <si>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</si>
  <si>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</si>
  <si>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</si>
  <si>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</si>
  <si>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</si>
  <si>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</si>
  <si>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</si>
  <si>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</si>
  <si>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</si>
  <si>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</si>
  <si>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</si>
  <si>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</si>
  <si>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</si>
  <si>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</si>
  <si>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</si>
  <si>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</si>
  <si>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</si>
  <si>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</si>
  <si>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</si>
  <si>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</si>
  <si>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</si>
  <si>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</si>
  <si>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</si>
  <si>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</si>
  <si>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</si>
  <si>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</si>
  <si>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</si>
  <si>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</si>
  <si>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</si>
  <si>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</si>
  <si>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</si>
  <si>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</si>
  <si>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</si>
  <si>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</si>
  <si>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</si>
  <si>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</si>
  <si>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</si>
  <si>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</si>
  <si>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</si>
  <si>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</si>
  <si>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</si>
  <si>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</si>
  <si>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</si>
  <si>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</si>
  <si>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</si>
  <si>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</si>
  <si>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</si>
  <si>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</si>
  <si>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</si>
  <si>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</si>
  <si>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</si>
  <si>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</si>
  <si>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</si>
  <si>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</si>
  <si>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</si>
  <si>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</si>
  <si>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</si>
  <si>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</si>
  <si>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</si>
  <si>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</si>
  <si>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</si>
  <si>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</si>
  <si>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</si>
  <si>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</si>
  <si>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</si>
  <si>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</si>
  <si>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</si>
  <si>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</si>
  <si>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</si>
  <si>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</si>
  <si>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</si>
  <si>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</si>
  <si>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</si>
  <si>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</si>
  <si>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</si>
  <si>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</si>
  <si>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</si>
  <si>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</si>
  <si>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</si>
  <si>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</si>
  <si>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</si>
  <si>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</si>
  <si>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</si>
  <si>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</si>
  <si>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</si>
  <si>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</si>
  <si>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</si>
  <si>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</si>
  <si>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</si>
  <si>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</si>
  <si>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</si>
  <si>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</si>
  <si>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</si>
  <si>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</si>
  <si>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</si>
  <si>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</si>
  <si>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</si>
  <si>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</si>
  <si>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</si>
  <si>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</si>
  <si>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</si>
  <si>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</si>
  <si>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</si>
  <si>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</si>
  <si>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</si>
  <si>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</si>
  <si>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</si>
  <si>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</si>
  <si>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</si>
  <si>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</si>
  <si>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</si>
  <si>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</si>
  <si>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</si>
  <si>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</si>
  <si>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</si>
  <si>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</si>
  <si>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</si>
  <si>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</si>
  <si>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</si>
  <si>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</si>
  <si>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</si>
  <si>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</si>
  <si>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</si>
  <si>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</si>
  <si>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</si>
  <si>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</si>
  <si>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</si>
  <si>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</si>
  <si>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</si>
  <si>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</si>
  <si>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</si>
  <si>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</si>
  <si>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</si>
  <si>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</si>
  <si>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</si>
  <si>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</si>
  <si>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</si>
  <si>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</si>
  <si>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</si>
  <si>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</si>
  <si>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</si>
  <si>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</si>
  <si>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</si>
  <si>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</si>
  <si>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</si>
  <si>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</si>
  <si>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</si>
  <si>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</si>
  <si>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</si>
  <si>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</si>
  <si>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</si>
  <si>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</si>
  <si>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</si>
  <si>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</si>
  <si>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</si>
  <si>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</si>
  <si>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</si>
  <si>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</si>
  <si>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</si>
  <si>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</si>
  <si>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</si>
  <si>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</si>
  <si>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</si>
  <si>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</si>
  <si>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</si>
  <si>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</si>
  <si>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</si>
  <si>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</si>
  <si>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</si>
  <si>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</si>
  <si>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</si>
  <si>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</si>
  <si>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</si>
  <si>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</si>
  <si>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</si>
  <si>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</si>
  <si>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</si>
  <si>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</si>
  <si>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</si>
  <si>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</si>
  <si>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</si>
  <si>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</si>
  <si>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</si>
  <si>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</si>
  <si>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</si>
  <si>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</si>
  <si>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</si>
  <si>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</si>
  <si>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</si>
  <si>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</si>
  <si>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</si>
  <si>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</si>
  <si>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</si>
  <si>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</si>
  <si>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</si>
  <si>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</si>
  <si>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</si>
  <si>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</si>
  <si>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</si>
  <si>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</si>
  <si>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</si>
  <si>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</si>
  <si>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</si>
  <si>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</si>
  <si>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</si>
  <si>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</si>
  <si>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</si>
  <si>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</si>
  <si>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</si>
  <si>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</si>
  <si>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</si>
  <si>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</si>
  <si>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</si>
  <si>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</si>
  <si>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</si>
  <si>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</si>
  <si>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</si>
  <si>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</si>
  <si>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</si>
  <si>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</si>
  <si>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</si>
  <si>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</si>
  <si>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</si>
  <si>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</si>
  <si>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</si>
  <si>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</si>
  <si>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</si>
  <si>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</si>
  <si>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</si>
  <si>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</si>
  <si>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</si>
  <si>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</si>
  <si>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</si>
  <si>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</si>
  <si>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</si>
  <si>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</si>
  <si>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</si>
  <si>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</si>
  <si>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</si>
  <si>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</si>
  <si>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</si>
  <si>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</si>
  <si>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</si>
  <si>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</si>
  <si>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</si>
  <si>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</si>
  <si>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</si>
  <si>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</si>
  <si>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</si>
  <si>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</si>
  <si>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</si>
  <si>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</si>
  <si>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</si>
  <si>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</si>
  <si>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</si>
  <si>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</si>
  <si>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</si>
  <si>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</si>
  <si>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</si>
  <si>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</si>
  <si>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</si>
  <si>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</si>
  <si>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</si>
  <si>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</si>
  <si>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</si>
  <si>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</si>
  <si>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</si>
  <si>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</si>
  <si>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</si>
  <si>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</si>
  <si>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</si>
  <si>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</si>
  <si>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</si>
  <si>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</si>
  <si>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</si>
  <si>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</si>
  <si>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</si>
  <si>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</si>
  <si>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</si>
  <si>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</si>
  <si>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</si>
  <si>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</si>
  <si>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</si>
  <si>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</si>
  <si>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</si>
  <si>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</si>
  <si>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</si>
  <si>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</si>
  <si>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</si>
  <si>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</si>
  <si>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</si>
  <si>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</si>
  <si>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</si>
  <si>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</si>
  <si>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</si>
  <si>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</si>
  <si>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</si>
  <si>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</si>
  <si>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</si>
  <si>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</si>
  <si>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</si>
  <si>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</si>
  <si>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</si>
  <si>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</si>
  <si>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</si>
  <si>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</si>
  <si>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</si>
  <si>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</si>
  <si>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</si>
  <si>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</si>
  <si>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</si>
  <si>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</si>
  <si>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</si>
  <si>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</si>
  <si>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</si>
  <si>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</si>
  <si>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</si>
  <si>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</si>
  <si>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</si>
  <si>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</si>
  <si>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</si>
  <si>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</si>
  <si>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</si>
  <si>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</si>
  <si>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</si>
  <si>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</si>
  <si>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</si>
  <si>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</si>
  <si>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</si>
  <si>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</si>
  <si>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</si>
  <si>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</si>
  <si>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</si>
  <si>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</si>
  <si>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</si>
  <si>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</si>
  <si>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</si>
  <si>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</si>
  <si>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</si>
  <si>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</si>
  <si>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</si>
  <si>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</si>
  <si>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</si>
  <si>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</si>
  <si>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</si>
  <si>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</si>
  <si>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</si>
  <si>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</si>
  <si>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</si>
  <si>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</si>
  <si>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</si>
  <si>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</si>
  <si>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</si>
  <si>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</si>
  <si>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</si>
  <si>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</si>
  <si>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</si>
  <si>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</si>
  <si>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</si>
  <si>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</si>
  <si>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</si>
  <si>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</si>
  <si>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</si>
  <si>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</si>
  <si>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</si>
  <si>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</si>
  <si>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</si>
  <si>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</si>
  <si>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</si>
  <si>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</si>
  <si>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</si>
  <si>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</si>
  <si>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</si>
  <si>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</si>
  <si>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</si>
  <si>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</si>
  <si>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</si>
  <si>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</si>
  <si>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</si>
  <si>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</si>
  <si>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</si>
  <si>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</si>
  <si>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</si>
  <si>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</si>
  <si>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</si>
  <si>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</si>
  <si>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</si>
  <si>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</si>
  <si>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</si>
  <si>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</si>
  <si>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</si>
  <si>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</si>
  <si>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</si>
  <si>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</si>
  <si>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</si>
  <si>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</si>
  <si>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</si>
  <si>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</si>
  <si>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</si>
  <si>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</si>
  <si>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</si>
  <si>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</si>
  <si>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</si>
  <si>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</si>
  <si>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</si>
  <si>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</si>
  <si>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</si>
  <si>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</si>
  <si>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</si>
  <si>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</si>
  <si>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</si>
  <si>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</si>
  <si>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</si>
  <si>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</si>
  <si>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</si>
  <si>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</si>
  <si>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</si>
  <si>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</si>
  <si>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</si>
  <si>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</si>
  <si>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</si>
  <si>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</si>
  <si>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</si>
  <si>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</si>
  <si>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</si>
  <si>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</si>
  <si>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</si>
  <si>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</si>
  <si>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</si>
  <si>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</si>
  <si>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</si>
  <si>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</si>
  <si>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</si>
  <si>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</si>
  <si>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</si>
  <si>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</si>
  <si>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</si>
  <si>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</si>
  <si>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</si>
  <si>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</si>
  <si>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</si>
  <si>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</si>
  <si>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</si>
  <si>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</si>
  <si>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</si>
  <si>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</si>
  <si>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</si>
  <si>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</si>
  <si>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</si>
  <si>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</si>
  <si>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</si>
  <si>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</si>
  <si>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</si>
  <si>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</si>
  <si>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</si>
  <si>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</si>
  <si>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</si>
  <si>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</si>
  <si>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</si>
  <si>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</si>
  <si>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</si>
  <si>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</si>
  <si>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</si>
  <si>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</si>
  <si>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</si>
  <si>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</si>
  <si>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</si>
  <si>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</si>
  <si>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</si>
  <si>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</si>
  <si>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</si>
  <si>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</si>
  <si>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</si>
  <si>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</si>
  <si>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</si>
  <si>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</si>
  <si>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</si>
  <si>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</si>
  <si>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</si>
  <si>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</si>
  <si>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</si>
  <si>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</si>
  <si>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</si>
  <si>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</si>
  <si>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</si>
  <si>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</si>
  <si>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</si>
  <si>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</si>
  <si>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</si>
  <si>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</si>
  <si>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</si>
  <si>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</si>
  <si>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</si>
  <si>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</si>
  <si>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</si>
  <si>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</si>
  <si>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</si>
  <si>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</si>
  <si>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</si>
  <si>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</si>
  <si>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</si>
  <si>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</si>
  <si>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</si>
  <si>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</si>
  <si>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</si>
  <si>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</si>
  <si>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</si>
  <si>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</si>
  <si>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</si>
  <si>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</si>
  <si>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</si>
  <si>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</si>
  <si>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</si>
  <si>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</si>
  <si>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</si>
  <si>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</si>
  <si>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</si>
  <si>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</si>
  <si>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</si>
  <si>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</si>
  <si>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</si>
  <si>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</si>
  <si>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</si>
  <si>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</si>
  <si>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</si>
  <si>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</si>
  <si>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</si>
  <si>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</si>
  <si>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</si>
  <si>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</si>
  <si>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</si>
  <si>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</si>
  <si>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</si>
  <si>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</si>
  <si>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</si>
  <si>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</si>
  <si>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</si>
  <si>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</si>
  <si>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</si>
  <si>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</si>
  <si>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</si>
  <si>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</si>
  <si>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</si>
  <si>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</si>
  <si>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</si>
  <si>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</si>
  <si>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</si>
  <si>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</si>
  <si>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</si>
  <si>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</si>
  <si>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</si>
  <si>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</si>
  <si>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</si>
  <si>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</si>
  <si>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</si>
  <si>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</si>
  <si>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</si>
  <si>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</si>
  <si>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</si>
  <si>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</si>
  <si>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</si>
  <si>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</si>
  <si>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</si>
  <si>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</si>
  <si>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</si>
  <si>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</si>
  <si>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</si>
  <si>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</si>
  <si>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</si>
  <si>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</si>
  <si>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</si>
  <si>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</si>
  <si>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</si>
  <si>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</si>
  <si>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</si>
  <si>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</si>
  <si>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</si>
  <si>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</si>
  <si>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</si>
  <si>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</si>
  <si>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</si>
  <si>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</si>
  <si>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</si>
  <si>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</si>
  <si>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</si>
  <si>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</si>
  <si>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</si>
  <si>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</si>
  <si>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</si>
  <si>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</si>
  <si>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</si>
  <si>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</si>
  <si>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</si>
  <si>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</si>
  <si>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</si>
  <si>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</si>
  <si>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</si>
  <si>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</si>
  <si>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</si>
  <si>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</si>
  <si>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</si>
  <si>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</si>
  <si>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</si>
  <si>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</si>
  <si>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</si>
  <si>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</si>
  <si>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</si>
  <si>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</si>
  <si>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</si>
  <si>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</si>
  <si>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</si>
  <si>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</si>
  <si>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</si>
  <si>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</si>
  <si>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</si>
  <si>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</si>
  <si>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</si>
  <si>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</si>
  <si>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</si>
  <si>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</si>
  <si>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</si>
  <si>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</si>
  <si>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</si>
  <si>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</si>
  <si>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</si>
  <si>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</si>
  <si>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</si>
  <si>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</si>
  <si>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</si>
  <si>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</si>
  <si>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</si>
  <si>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</si>
  <si>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</si>
  <si>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</si>
  <si>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</si>
  <si>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</si>
  <si>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</si>
  <si>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</si>
  <si>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</si>
  <si>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</si>
  <si>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</si>
  <si>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</si>
  <si>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</si>
  <si>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</si>
  <si>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</si>
  <si>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</si>
  <si>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</si>
  <si>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</si>
  <si>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</si>
  <si>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</si>
  <si>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</si>
  <si>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</si>
  <si>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</si>
  <si>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</si>
  <si>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</si>
  <si>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</si>
  <si>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</si>
  <si>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</si>
  <si>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</si>
  <si>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</si>
  <si>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</si>
  <si>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</si>
  <si>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</si>
  <si>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</si>
  <si>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</si>
  <si>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</si>
  <si>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</si>
  <si>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</si>
  <si>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</si>
  <si>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</si>
  <si>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</si>
  <si>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</si>
  <si>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</si>
  <si>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</si>
  <si>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</si>
  <si>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</si>
  <si>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</si>
  <si>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</si>
  <si>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</si>
  <si>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</si>
  <si>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</si>
  <si>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</si>
  <si>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</si>
  <si>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</si>
  <si>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</si>
  <si>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</si>
  <si>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</si>
  <si>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</si>
  <si>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</si>
  <si>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</si>
  <si>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</si>
  <si>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</si>
  <si>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</si>
  <si>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</si>
  <si>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</si>
  <si>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</si>
  <si>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</si>
  <si>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</si>
  <si>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</si>
  <si>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</si>
  <si>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</si>
  <si>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</si>
  <si>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</si>
  <si>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</si>
  <si>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</si>
  <si>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</si>
  <si>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</si>
  <si>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</si>
  <si>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</si>
  <si>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</si>
  <si>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</si>
  <si>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</si>
  <si>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</si>
  <si>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</si>
  <si>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</si>
  <si>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</si>
  <si>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</si>
  <si>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</si>
  <si>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</si>
  <si>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</si>
  <si>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</si>
  <si>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</si>
  <si>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</si>
  <si>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</si>
  <si>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</si>
  <si>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</si>
  <si>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</si>
  <si>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</si>
  <si>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</si>
  <si>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</si>
  <si>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</si>
  <si>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</si>
  <si>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</si>
  <si>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</si>
  <si>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</si>
  <si>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</si>
  <si>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</si>
  <si>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</si>
  <si>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</si>
  <si>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</si>
  <si>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</si>
  <si>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</si>
  <si>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</si>
  <si>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</si>
  <si>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</si>
  <si>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</si>
  <si>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</si>
  <si>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</si>
  <si>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</si>
  <si>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</si>
  <si>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</si>
  <si>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</si>
  <si>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</si>
  <si>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</si>
  <si>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</si>
  <si>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</si>
  <si>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</si>
  <si>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</si>
  <si>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</si>
  <si>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</si>
  <si>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</si>
  <si>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</si>
  <si>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</si>
  <si>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</si>
  <si>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</si>
  <si>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</si>
  <si>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</si>
  <si>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</si>
  <si>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</si>
  <si>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</si>
  <si>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</si>
  <si>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</si>
  <si>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</si>
  <si>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</si>
  <si>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</si>
  <si>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</si>
  <si>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</si>
  <si>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</si>
  <si>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</si>
  <si>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</si>
  <si>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</si>
  <si>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</si>
  <si>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</si>
  <si>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</si>
  <si>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</si>
  <si>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</si>
  <si>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</si>
  <si>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</si>
  <si>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</si>
  <si>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</si>
  <si>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</si>
  <si>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</si>
  <si>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</si>
  <si>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</si>
  <si>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</si>
  <si>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</si>
  <si>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</si>
  <si>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</si>
  <si>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</si>
  <si>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</si>
  <si>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</si>
  <si>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</si>
  <si>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</si>
  <si>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</si>
  <si>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</si>
  <si>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</si>
  <si>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</si>
  <si>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</si>
  <si>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</si>
  <si>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</si>
  <si>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</si>
  <si>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</si>
  <si>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</si>
  <si>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</si>
  <si>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</si>
  <si>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</si>
  <si>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</si>
  <si>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</si>
  <si>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</si>
  <si>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</si>
  <si>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</si>
  <si>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</si>
  <si>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</si>
  <si>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</si>
  <si>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</si>
  <si>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</si>
  <si>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</si>
  <si>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</si>
  <si>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</si>
  <si>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</si>
  <si>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</si>
  <si>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</si>
  <si>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</si>
  <si>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</si>
  <si>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</si>
  <si>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</si>
  <si>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</si>
  <si>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</si>
  <si>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</si>
  <si>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</si>
  <si>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</si>
  <si>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</si>
  <si>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</si>
  <si>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</si>
  <si>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</si>
  <si>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</si>
  <si>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</si>
  <si>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</si>
  <si>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</si>
  <si>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</si>
  <si>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</si>
  <si>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</si>
  <si>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</si>
  <si>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</si>
  <si>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</si>
  <si>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</si>
  <si>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</si>
  <si>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</si>
  <si>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</si>
  <si>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</si>
  <si>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</si>
  <si>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</si>
  <si>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</si>
  <si>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</si>
  <si>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</si>
  <si>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</si>
  <si>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</si>
  <si>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</si>
  <si>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</si>
  <si>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</si>
  <si>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</si>
  <si>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</si>
  <si>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</si>
  <si>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</si>
  <si>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</si>
  <si>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</si>
  <si>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</si>
  <si>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</si>
  <si>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</si>
  <si>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</si>
  <si>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</si>
  <si>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</si>
  <si>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</si>
  <si>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</si>
  <si>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</si>
  <si>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</si>
  <si>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</si>
  <si>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</si>
  <si>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</si>
  <si>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</si>
  <si>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</si>
  <si>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</si>
  <si>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</si>
  <si>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</si>
  <si>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</si>
  <si>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</si>
  <si>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</si>
  <si>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</si>
  <si>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</si>
  <si>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</si>
  <si>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</si>
  <si>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</si>
  <si>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</si>
  <si>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</si>
  <si>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</si>
  <si>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</si>
  <si>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</si>
  <si>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</si>
  <si>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</si>
  <si>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</si>
  <si>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</si>
  <si>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</si>
  <si>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</si>
  <si>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</si>
  <si>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</si>
  <si>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</si>
  <si>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</si>
  <si>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</si>
  <si>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</si>
  <si>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</si>
  <si>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</si>
  <si>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</si>
  <si>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</si>
  <si>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</si>
  <si>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</si>
  <si>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</si>
  <si>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</si>
  <si>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</si>
  <si>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</si>
  <si>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</si>
  <si>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</si>
  <si>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</si>
  <si>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</si>
  <si>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</si>
  <si>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</si>
  <si>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</si>
  <si>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</si>
  <si>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</si>
  <si>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</si>
  <si>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</si>
  <si>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</si>
  <si>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</si>
  <si>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</si>
  <si>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</si>
  <si>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</si>
  <si>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</si>
  <si>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</si>
  <si>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</si>
  <si>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</si>
  <si>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</si>
  <si>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</si>
  <si>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</si>
  <si>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</si>
  <si>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</si>
  <si>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</si>
  <si>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</si>
  <si>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</si>
  <si>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</si>
  <si>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</si>
  <si>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</si>
  <si>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</si>
  <si>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</si>
  <si>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</si>
  <si>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</si>
  <si>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</si>
  <si>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</si>
  <si>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</si>
  <si>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</si>
  <si>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</si>
  <si>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</si>
  <si>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</si>
  <si>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</si>
  <si>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</si>
  <si>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</si>
  <si>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</si>
  <si>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</si>
  <si>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</si>
  <si>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</si>
  <si>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</si>
  <si>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</si>
  <si>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</si>
  <si>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</si>
  <si>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</si>
  <si>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</si>
  <si>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</si>
  <si>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</si>
  <si>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</si>
  <si>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</si>
  <si>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</si>
  <si>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</si>
  <si>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</si>
  <si>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</si>
  <si>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</si>
  <si>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</si>
  <si>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</si>
  <si>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</si>
  <si>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</si>
  <si>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</si>
  <si>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</si>
  <si>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</si>
  <si>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</si>
  <si>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</si>
  <si>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</si>
  <si>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</si>
  <si>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</si>
  <si>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</si>
  <si>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</si>
  <si>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</si>
  <si>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</si>
  <si>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</si>
  <si>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</si>
  <si>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</si>
  <si>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</si>
  <si>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</si>
  <si>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</si>
  <si>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</si>
  <si>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</si>
  <si>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</si>
  <si>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</si>
  <si>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</si>
  <si>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</si>
  <si>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</si>
  <si>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</si>
  <si>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</si>
  <si>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</si>
  <si>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</si>
  <si>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</si>
  <si>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</si>
  <si>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</si>
  <si>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</si>
  <si>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</si>
  <si>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</si>
  <si>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</si>
  <si>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</si>
  <si>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</si>
  <si>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</si>
  <si>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</si>
  <si>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</si>
  <si>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</si>
  <si>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</si>
  <si>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</si>
  <si>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</si>
  <si>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</si>
  <si>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</si>
  <si>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</si>
  <si>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</si>
  <si>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</si>
  <si>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</si>
  <si>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</si>
  <si>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</si>
  <si>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</si>
  <si>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</si>
  <si>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</si>
  <si>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</si>
  <si>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</si>
  <si>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</si>
  <si>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</si>
  <si>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</si>
  <si>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</si>
  <si>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</si>
  <si>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</si>
  <si>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</si>
  <si>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</si>
  <si>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</si>
  <si>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</si>
  <si>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</si>
  <si>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</si>
  <si>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</si>
  <si>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</si>
  <si>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</si>
  <si>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</si>
  <si>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</si>
  <si>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</si>
  <si>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</si>
  <si>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</si>
  <si>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</si>
  <si>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</si>
  <si>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</si>
  <si>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</si>
  <si>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</si>
  <si>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</si>
  <si>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</si>
  <si>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</si>
  <si>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</si>
  <si>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</si>
  <si>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</si>
  <si>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</si>
  <si>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</si>
  <si>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</si>
  <si>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</si>
  <si>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</si>
  <si>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</si>
  <si>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</si>
  <si>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</si>
  <si>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</si>
  <si>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</si>
  <si>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</si>
  <si>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</si>
  <si>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</si>
  <si>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</si>
  <si>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</si>
  <si>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</si>
  <si>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</si>
  <si>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</si>
  <si>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</si>
  <si>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</si>
  <si>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</si>
  <si>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</si>
  <si>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</si>
  <si>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</si>
  <si>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</si>
  <si>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</si>
  <si>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</si>
  <si>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</si>
  <si>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</si>
  <si>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</si>
  <si>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</si>
  <si>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</si>
  <si>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</si>
  <si>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</si>
  <si>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</si>
  <si>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</si>
  <si>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</si>
  <si>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</si>
  <si>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</si>
  <si>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</si>
  <si>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</si>
  <si>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</si>
  <si>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</si>
  <si>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</si>
  <si>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</si>
  <si>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</si>
  <si>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</si>
  <si>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</si>
  <si>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</si>
  <si>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</si>
  <si>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</si>
  <si>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</si>
  <si>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</si>
  <si>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</si>
  <si>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</si>
  <si>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</si>
  <si>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</si>
  <si>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</si>
  <si>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</si>
  <si>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</si>
  <si>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</si>
  <si>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</si>
  <si>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</si>
  <si>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</si>
  <si>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</si>
  <si>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</si>
  <si>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</si>
  <si>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</si>
  <si>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</si>
  <si>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</si>
  <si>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</si>
  <si>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</si>
  <si>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</si>
  <si>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</si>
  <si>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</si>
  <si>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</si>
  <si>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</si>
  <si>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</si>
  <si>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</si>
  <si>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</si>
  <si>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</si>
  <si>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</si>
  <si>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</si>
  <si>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</si>
  <si>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</si>
  <si>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</si>
  <si>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</si>
  <si>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</si>
  <si>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</si>
  <si>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</si>
  <si>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</si>
  <si>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</si>
  <si>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</si>
  <si>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</si>
  <si>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</si>
  <si>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</si>
  <si>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</si>
  <si>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</si>
  <si>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</si>
  <si>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</si>
  <si>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</si>
  <si>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</si>
  <si>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</si>
  <si>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</si>
  <si>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</si>
  <si>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</si>
  <si>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</si>
  <si>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</si>
  <si>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</si>
  <si>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</si>
  <si>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</si>
  <si>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</si>
  <si>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</si>
  <si>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</si>
  <si>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</si>
  <si>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</si>
  <si>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</si>
  <si>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</si>
  <si>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</si>
  <si>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</si>
  <si>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</si>
  <si>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</si>
  <si>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</si>
  <si>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</si>
  <si>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</si>
  <si>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</si>
  <si>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</si>
  <si>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</si>
  <si>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</si>
  <si>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</si>
  <si>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</si>
  <si>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</si>
  <si>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</si>
  <si>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</si>
  <si>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</si>
  <si>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</si>
  <si>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</si>
  <si>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</si>
  <si>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</si>
  <si>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</si>
  <si>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</si>
  <si>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</si>
  <si>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</si>
  <si>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</si>
  <si>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</si>
  <si>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</si>
  <si>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</si>
  <si>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</si>
  <si>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</si>
  <si>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</si>
  <si>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</si>
  <si>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</si>
  <si>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</si>
  <si>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</si>
  <si>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</si>
  <si>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</si>
  <si>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</si>
  <si>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</si>
  <si>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</si>
  <si>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</si>
  <si>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</si>
  <si>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</si>
  <si>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</si>
  <si>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</si>
  <si>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</si>
  <si>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</si>
  <si>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</si>
  <si>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</si>
  <si>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</si>
  <si>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</si>
  <si>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</si>
  <si>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</si>
  <si>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</si>
  <si>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</si>
  <si>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</si>
  <si>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</si>
  <si>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</si>
  <si>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</si>
  <si>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</si>
  <si>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</si>
  <si>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</si>
  <si>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</si>
  <si>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</si>
  <si>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</si>
  <si>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</si>
  <si>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</si>
  <si>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</si>
  <si>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</si>
  <si>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</si>
  <si>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</si>
  <si>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</si>
  <si>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</si>
  <si>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</si>
  <si>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</si>
  <si>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</si>
  <si>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</si>
  <si>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</si>
  <si>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</si>
  <si>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</si>
  <si>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</si>
  <si>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</si>
  <si>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</si>
  <si>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</si>
  <si>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</si>
  <si>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</si>
  <si>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</si>
  <si>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</si>
  <si>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</si>
  <si>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</si>
  <si>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</si>
  <si>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</si>
  <si>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</si>
  <si>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</si>
  <si>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</si>
  <si>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</si>
  <si>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</si>
  <si>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</si>
  <si>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</si>
  <si>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</si>
  <si>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</si>
  <si>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</si>
  <si>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</si>
  <si>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</si>
  <si>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</si>
  <si>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</si>
  <si>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</si>
  <si>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</si>
  <si>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</si>
  <si>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</si>
  <si>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</si>
  <si>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</si>
  <si>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</si>
  <si>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</si>
  <si>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</si>
  <si>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</si>
  <si>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</si>
  <si>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</si>
  <si>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</si>
  <si>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</si>
  <si>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</si>
  <si>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</si>
  <si>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</si>
  <si>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</si>
  <si>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</si>
  <si>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</si>
  <si>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</si>
  <si>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</si>
  <si>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</si>
  <si>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</si>
  <si>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</si>
  <si>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</si>
  <si>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</si>
  <si>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</si>
  <si>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</si>
  <si>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</si>
  <si>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</si>
  <si>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</si>
  <si>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</si>
  <si>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</si>
  <si>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</si>
  <si>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</si>
  <si>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</si>
  <si>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</si>
  <si>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</si>
  <si>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</si>
  <si>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</si>
  <si>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</si>
  <si>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</si>
  <si>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</si>
  <si>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</si>
  <si>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</si>
  <si>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</si>
  <si>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</si>
  <si>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</si>
  <si>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</si>
  <si>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</si>
  <si>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</si>
  <si>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</si>
  <si>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</si>
  <si>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</si>
  <si>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</si>
  <si>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</si>
  <si>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</si>
  <si>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</si>
  <si>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</si>
  <si>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</si>
  <si>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</si>
  <si>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</si>
  <si>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</si>
  <si>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</si>
  <si>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</si>
  <si>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</si>
  <si>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</si>
  <si>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</si>
  <si>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</si>
  <si>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</si>
  <si>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</si>
  <si>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</si>
  <si>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</si>
  <si>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</si>
  <si>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</si>
  <si>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</si>
  <si>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</si>
  <si>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</si>
  <si>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</si>
  <si>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</si>
  <si>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</si>
  <si>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</si>
  <si>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</si>
  <si>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</si>
  <si>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</si>
  <si>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</si>
  <si>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</si>
  <si>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</si>
  <si>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</si>
  <si>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</si>
  <si>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</si>
  <si>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</si>
  <si>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</si>
  <si>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</si>
  <si>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</si>
  <si>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</si>
  <si>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</si>
  <si>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</si>
  <si>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</si>
  <si>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</si>
  <si>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</si>
  <si>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</si>
  <si>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</si>
  <si>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</si>
  <si>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</si>
  <si>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</si>
  <si>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</si>
  <si>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</si>
  <si>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</si>
  <si>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</si>
  <si>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</si>
  <si>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</si>
  <si>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</si>
  <si>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</si>
  <si>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</si>
  <si>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</si>
  <si>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</si>
  <si>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</si>
  <si>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</si>
  <si>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</si>
  <si>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</si>
  <si>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</si>
  <si>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</si>
  <si>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</si>
  <si>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</si>
  <si>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</si>
  <si>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</si>
  <si>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</si>
  <si>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</si>
  <si>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</si>
  <si>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</si>
  <si>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</si>
  <si>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</si>
  <si>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</si>
  <si>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</si>
  <si>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</si>
  <si>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</si>
  <si>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</si>
  <si>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</si>
  <si>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</si>
  <si>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</si>
  <si>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</si>
  <si>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</si>
  <si>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</si>
  <si>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</si>
  <si>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</si>
  <si>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</si>
  <si>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</si>
  <si>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</si>
  <si>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</si>
  <si>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</si>
  <si>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</si>
  <si>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</si>
  <si>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</si>
  <si>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</si>
  <si>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</si>
  <si>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</si>
  <si>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</si>
  <si>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</si>
  <si>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</si>
  <si>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</si>
  <si>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</si>
  <si>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</si>
  <si>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</si>
  <si>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</si>
  <si>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</si>
  <si>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</si>
  <si>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</si>
  <si>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</si>
  <si>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</si>
  <si>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</si>
  <si>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</si>
  <si>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</si>
  <si>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</si>
  <si>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</si>
  <si>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</si>
  <si>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</si>
  <si>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</si>
  <si>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</si>
  <si>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</si>
  <si>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</si>
  <si>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</si>
  <si>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</si>
  <si>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</si>
  <si>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</si>
  <si>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</si>
  <si>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</si>
  <si>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</si>
  <si>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</si>
  <si>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</si>
  <si>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</si>
  <si>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</si>
  <si>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</si>
  <si>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</si>
  <si>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</si>
  <si>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</si>
  <si>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</si>
  <si>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</si>
  <si>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</si>
  <si>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</si>
  <si>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</si>
  <si>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</si>
  <si>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</si>
  <si>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</si>
  <si>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</si>
  <si>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</si>
  <si>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</si>
  <si>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</si>
  <si>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</si>
  <si>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</si>
  <si>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</si>
  <si>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</si>
  <si>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</si>
  <si>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</si>
  <si>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</si>
  <si>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</si>
  <si>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</si>
  <si>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</si>
  <si>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</si>
  <si>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</si>
  <si>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</si>
  <si>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</si>
  <si>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</si>
  <si>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</si>
  <si>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</si>
  <si>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</si>
  <si>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</si>
  <si>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</si>
  <si>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</si>
  <si>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</si>
  <si>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</si>
  <si>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</si>
  <si>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</si>
  <si>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</si>
  <si>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</si>
  <si>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</si>
  <si>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</si>
  <si>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</si>
  <si>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</si>
  <si>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</si>
  <si>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</si>
  <si>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</si>
  <si>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</si>
  <si>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</si>
  <si>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</si>
  <si>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</si>
  <si>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</si>
  <si>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</si>
  <si>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</si>
  <si>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</si>
  <si>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</si>
  <si>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</si>
  <si>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</si>
  <si>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</si>
  <si>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</si>
  <si>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</si>
  <si>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</si>
  <si>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</si>
  <si>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</si>
  <si>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</si>
  <si>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</si>
  <si>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</si>
  <si>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</si>
  <si>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</si>
  <si>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</si>
  <si>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</si>
  <si>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</si>
  <si>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</si>
  <si>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</si>
  <si>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</si>
  <si>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</si>
  <si>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</si>
  <si>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</si>
  <si>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</si>
  <si>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</si>
  <si>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</si>
  <si>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</si>
  <si>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</si>
  <si>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</si>
  <si>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</si>
  <si>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</si>
  <si>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</si>
  <si>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</si>
  <si>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</si>
  <si>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</si>
  <si>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</si>
  <si>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</si>
  <si>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</si>
  <si>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</si>
  <si>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</si>
  <si>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</si>
  <si>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</si>
  <si>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</si>
  <si>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</si>
  <si>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</si>
  <si>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</si>
  <si>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</si>
  <si>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</si>
  <si>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</si>
  <si>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</si>
  <si>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</si>
  <si>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</si>
  <si>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</si>
  <si>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</si>
  <si>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</si>
  <si>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</si>
  <si>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</si>
  <si>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</si>
  <si>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</si>
  <si>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</si>
  <si>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</si>
  <si>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</si>
  <si>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</si>
  <si>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</si>
  <si>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</si>
  <si>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</si>
  <si>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</si>
  <si>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</si>
  <si>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</si>
  <si>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</si>
  <si>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</si>
  <si>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</si>
  <si>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</si>
  <si>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</si>
  <si>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</si>
  <si>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</si>
  <si>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</si>
  <si>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</si>
  <si>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</si>
  <si>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</si>
  <si>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</si>
  <si>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</si>
  <si>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</si>
  <si>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</si>
  <si>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</si>
  <si>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</si>
  <si>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</si>
  <si>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</si>
  <si>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</si>
  <si>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</si>
  <si>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</si>
  <si>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</si>
  <si>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</si>
  <si>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</si>
  <si>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</si>
  <si>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</si>
  <si>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</si>
  <si>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</si>
  <si>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</si>
  <si>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</si>
  <si>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</si>
  <si>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</si>
  <si>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</si>
  <si>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</si>
  <si>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</si>
  <si>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</si>
  <si>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</si>
  <si>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</si>
  <si>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</si>
  <si>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</si>
  <si>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</si>
  <si>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</si>
  <si>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</si>
  <si>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</si>
  <si>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</si>
  <si>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</si>
  <si>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</si>
  <si>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</si>
  <si>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</si>
  <si>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</si>
  <si>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</si>
  <si>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</si>
  <si>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</si>
  <si>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</si>
  <si>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</si>
  <si>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</si>
  <si>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</si>
  <si>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</si>
  <si>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</si>
  <si>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</si>
  <si>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</si>
  <si>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</si>
  <si>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</si>
  <si>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</si>
  <si>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</si>
  <si>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</si>
  <si>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</si>
  <si>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</si>
  <si>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</si>
  <si>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</si>
  <si>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</si>
  <si>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</si>
  <si>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</si>
  <si>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</si>
  <si>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</si>
  <si>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</si>
  <si>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</si>
  <si>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</si>
  <si>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</si>
  <si>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</si>
  <si>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</si>
  <si>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</si>
  <si>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</si>
  <si>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</si>
  <si>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</si>
  <si>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</si>
  <si>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</si>
  <si>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</si>
  <si>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</si>
  <si>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</si>
  <si>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</si>
  <si>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</si>
  <si>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</si>
  <si>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</si>
  <si>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</si>
  <si>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</si>
  <si>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</si>
  <si>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</si>
  <si>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</si>
  <si>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</si>
  <si>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</si>
  <si>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</si>
  <si>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</si>
  <si>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</si>
  <si>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</si>
  <si>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</si>
  <si>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</si>
  <si>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</si>
  <si>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</si>
  <si>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</si>
  <si>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</si>
  <si>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</si>
  <si>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</si>
  <si>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</si>
  <si>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</si>
  <si>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</si>
  <si>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</si>
  <si>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</si>
  <si>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</si>
  <si>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</si>
  <si>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</si>
  <si>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</si>
  <si>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</si>
  <si>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</si>
  <si>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</si>
  <si>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</si>
  <si>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</si>
  <si>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</si>
  <si>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</si>
  <si>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</si>
  <si>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</si>
  <si>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</si>
  <si>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</si>
  <si>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</si>
  <si>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</si>
  <si>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</si>
  <si>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</si>
  <si>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</si>
  <si>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</si>
  <si>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</si>
  <si>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</si>
  <si>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</si>
  <si>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</si>
  <si>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</si>
  <si>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</si>
  <si>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</si>
  <si>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</si>
  <si>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</si>
  <si>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</si>
  <si>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</si>
  <si>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</si>
  <si>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</si>
  <si>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</si>
  <si>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</si>
  <si>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</si>
  <si>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</si>
  <si>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</si>
  <si>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</si>
  <si>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</si>
  <si>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</si>
  <si>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</si>
  <si>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</si>
  <si>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</si>
  <si>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</si>
  <si>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</si>
  <si>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</si>
  <si>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</si>
  <si>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</si>
  <si>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</si>
  <si>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</si>
  <si>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</si>
  <si>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</si>
  <si>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</si>
  <si>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</si>
  <si>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</si>
  <si>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</si>
  <si>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</si>
  <si>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</si>
  <si>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</si>
  <si>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</si>
  <si>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</si>
  <si>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</si>
  <si>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</si>
  <si>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</si>
  <si>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</si>
  <si>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</si>
  <si>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</si>
  <si>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</si>
  <si>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</si>
  <si>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</si>
  <si>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</si>
  <si>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</si>
  <si>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</si>
  <si>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</si>
  <si>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</si>
  <si>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</si>
  <si>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</si>
  <si>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</si>
  <si>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</si>
  <si>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</si>
  <si>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</si>
  <si>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</si>
  <si>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</si>
  <si>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</si>
  <si>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</si>
  <si>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</si>
  <si>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</si>
  <si>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</si>
  <si>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</si>
  <si>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</si>
  <si>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</si>
  <si>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</si>
  <si>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</si>
  <si>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</si>
  <si>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</si>
  <si>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</si>
  <si>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</si>
  <si>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</si>
  <si>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</si>
  <si>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</si>
  <si>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</si>
  <si>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</si>
  <si>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</si>
  <si>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</si>
  <si>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</si>
  <si>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</si>
  <si>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</si>
  <si>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</si>
  <si>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</si>
  <si>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</si>
  <si>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</si>
  <si>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</si>
  <si>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</si>
  <si>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</si>
  <si>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</si>
  <si>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</si>
  <si>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</si>
  <si>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</si>
  <si>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</si>
  <si>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</si>
  <si>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</si>
  <si>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</si>
  <si>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</si>
  <si>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</si>
  <si>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</si>
  <si>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</si>
  <si>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</si>
  <si>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</si>
  <si>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</si>
  <si>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</si>
  <si>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</si>
  <si>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</si>
  <si>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</si>
  <si>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</si>
  <si>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</si>
  <si>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</si>
  <si>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</si>
  <si>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</si>
  <si>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</si>
  <si>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</si>
  <si>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</si>
  <si>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</si>
  <si>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</si>
  <si>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</si>
  <si>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</si>
  <si>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</si>
  <si>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</si>
  <si>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</si>
  <si>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</si>
  <si>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</si>
  <si>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</si>
  <si>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</si>
  <si>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</si>
  <si>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</si>
  <si>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</si>
  <si>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</si>
  <si>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</si>
  <si>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</si>
  <si>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</si>
  <si>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</si>
  <si>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</si>
  <si>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</si>
  <si>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</si>
  <si>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</si>
  <si>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</si>
  <si>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</si>
  <si>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</si>
  <si>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</si>
  <si>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</si>
  <si>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</si>
  <si>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</si>
  <si>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</si>
  <si>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</si>
  <si>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</si>
  <si>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</si>
  <si>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</si>
  <si>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</si>
  <si>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</si>
  <si>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</si>
  <si>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</si>
  <si>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</si>
  <si>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</si>
  <si>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</si>
  <si>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</si>
  <si>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</si>
  <si>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</si>
  <si>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</si>
  <si>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</si>
  <si>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</si>
  <si>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</si>
  <si>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</si>
  <si>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</si>
  <si>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</si>
  <si>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</si>
  <si>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</si>
  <si>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</si>
  <si>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</si>
  <si>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</si>
  <si>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</si>
  <si>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</si>
  <si>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</si>
  <si>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</si>
  <si>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</si>
  <si>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</si>
  <si>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</si>
  <si>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</si>
  <si>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</si>
  <si>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</si>
  <si>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</si>
  <si>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</si>
  <si>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</si>
  <si>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</si>
  <si>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</si>
  <si>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</si>
  <si>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</si>
  <si>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</si>
  <si>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</si>
  <si>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</si>
  <si>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</si>
  <si>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</si>
  <si>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</si>
  <si>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</si>
  <si>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</si>
  <si>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</si>
  <si>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</si>
  <si>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</si>
  <si>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</si>
  <si>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</si>
  <si>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</si>
  <si>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</si>
  <si>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</si>
  <si>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</si>
  <si>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</si>
  <si>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</si>
  <si>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</si>
  <si>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</si>
  <si>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</si>
  <si>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</si>
  <si>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</si>
  <si>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</si>
  <si>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</si>
  <si>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</si>
  <si>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</si>
  <si>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</si>
  <si>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</si>
  <si>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</si>
  <si>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</si>
  <si>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</si>
  <si>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</si>
  <si>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</si>
  <si>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</si>
  <si>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</si>
  <si>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</si>
  <si>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</si>
  <si>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</si>
  <si>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</si>
  <si>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</si>
  <si>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</si>
  <si>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</si>
  <si>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</si>
  <si>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</si>
  <si>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</si>
  <si>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</si>
  <si>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</si>
  <si>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</si>
  <si>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</si>
  <si>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</si>
  <si>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</si>
  <si>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</si>
  <si>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</si>
  <si>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</si>
  <si>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</si>
  <si>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</si>
  <si>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</si>
  <si>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</si>
  <si>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</si>
  <si>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</si>
  <si>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</si>
  <si>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</si>
  <si>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</si>
  <si>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</si>
  <si>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</si>
  <si>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</si>
  <si>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</si>
  <si>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</si>
  <si>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</si>
  <si>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</si>
  <si>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</si>
  <si>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</si>
  <si>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</si>
  <si>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</si>
  <si>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</si>
  <si>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</si>
  <si>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</si>
  <si>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</si>
  <si>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</si>
  <si>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</si>
  <si>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</si>
  <si>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</si>
  <si>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</si>
  <si>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</si>
  <si>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</si>
  <si>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</si>
  <si>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</si>
  <si>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</si>
  <si>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</si>
  <si>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</si>
  <si>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</si>
  <si>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</si>
  <si>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</si>
  <si>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</si>
  <si>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</si>
  <si>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</si>
  <si>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</si>
  <si>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</si>
  <si>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</si>
  <si>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</si>
  <si>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</si>
  <si>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</si>
  <si>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</si>
  <si>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</si>
  <si>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</si>
  <si>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</si>
  <si>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</si>
  <si>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</si>
  <si>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</si>
  <si>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</si>
  <si>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</si>
  <si>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</si>
  <si>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</si>
  <si>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</si>
  <si>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</si>
  <si>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</si>
  <si>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</si>
  <si>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</si>
  <si>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</si>
  <si>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</si>
  <si>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</si>
  <si>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</si>
  <si>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</si>
  <si>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</si>
  <si>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</si>
  <si>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</si>
  <si>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</si>
  <si>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</si>
  <si>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</si>
  <si>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</si>
  <si>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</si>
  <si>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</si>
  <si>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</si>
  <si>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</si>
  <si>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</si>
  <si>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</si>
  <si>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</si>
  <si>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</si>
  <si>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</si>
  <si>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</si>
  <si>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</si>
  <si>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</si>
  <si>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</si>
  <si>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</si>
  <si>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</si>
  <si>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</si>
  <si>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</si>
  <si>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</si>
  <si>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</si>
  <si>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</si>
  <si>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</si>
  <si>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</si>
  <si>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</si>
  <si>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</si>
  <si>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</si>
  <si>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</si>
  <si>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</si>
  <si>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</si>
  <si>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</si>
  <si>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</si>
  <si>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</si>
  <si>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</si>
  <si>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</si>
  <si>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</si>
  <si>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</si>
  <si>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</si>
  <si>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</si>
  <si>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</si>
  <si>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</si>
  <si>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</si>
  <si>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</si>
  <si>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</si>
  <si>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</si>
  <si>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</si>
  <si>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</si>
  <si>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</si>
  <si>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</si>
  <si>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</si>
  <si>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</si>
  <si>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</si>
  <si>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</si>
  <si>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</si>
  <si>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</si>
  <si>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</si>
  <si>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</si>
  <si>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</si>
  <si>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</si>
  <si>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</si>
  <si>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</si>
  <si>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</si>
  <si>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</si>
  <si>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</si>
  <si>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</si>
  <si>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</si>
  <si>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</si>
  <si>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</si>
  <si>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</si>
  <si>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</si>
  <si>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</si>
  <si>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</si>
  <si>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</si>
  <si>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</si>
  <si>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</si>
  <si>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</si>
  <si>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</si>
  <si>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</si>
  <si>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</si>
  <si>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</si>
  <si>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</si>
  <si>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</si>
  <si>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</si>
  <si>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</si>
  <si>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</si>
  <si>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</si>
  <si>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</si>
  <si>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</si>
  <si>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</si>
  <si>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</si>
  <si>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</si>
  <si>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</si>
  <si>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</si>
  <si>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</si>
  <si>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</si>
  <si>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</si>
  <si>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</si>
  <si>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</si>
  <si>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</si>
  <si>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</si>
  <si>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</si>
  <si>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</si>
  <si>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</si>
  <si>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</si>
  <si>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</si>
  <si>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</si>
  <si>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</si>
  <si>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</si>
  <si>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</si>
  <si>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</si>
  <si>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</si>
  <si>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</si>
  <si>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</si>
  <si>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</si>
  <si>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</si>
  <si>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</si>
  <si>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</si>
  <si>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</si>
  <si>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</si>
  <si>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</si>
  <si>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</si>
  <si>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</si>
  <si>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</si>
  <si>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</si>
  <si>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</si>
  <si>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</si>
  <si>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</si>
  <si>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</si>
  <si>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</si>
  <si>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</si>
  <si>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</si>
  <si>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</si>
  <si>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</si>
  <si>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</si>
  <si>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</si>
  <si>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</si>
  <si>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</si>
  <si>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</si>
  <si>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</si>
  <si>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</si>
  <si>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</si>
  <si>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</si>
  <si>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</si>
  <si>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</si>
  <si>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</si>
  <si>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</si>
  <si>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</si>
  <si>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</si>
  <si>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</si>
  <si>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</si>
  <si>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</si>
  <si>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</si>
  <si>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</si>
  <si>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</si>
  <si>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</si>
  <si>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</si>
  <si>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</si>
  <si>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</si>
  <si>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</si>
  <si>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</si>
  <si>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</si>
  <si>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</si>
  <si>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</si>
  <si>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</si>
  <si>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</si>
  <si>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</si>
  <si>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</si>
  <si>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</si>
  <si>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</si>
  <si>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</si>
  <si>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</si>
  <si>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</si>
  <si>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</si>
  <si>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</si>
  <si>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</si>
  <si>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</si>
  <si>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</si>
  <si>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</si>
  <si>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</si>
  <si>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</si>
  <si>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</si>
  <si>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</si>
  <si>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</si>
  <si>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</si>
  <si>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</si>
  <si>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</si>
  <si>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</si>
  <si>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</si>
  <si>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</si>
  <si>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</si>
  <si>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</si>
  <si>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</si>
  <si>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</si>
  <si>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</si>
  <si>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</si>
  <si>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</si>
  <si>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</si>
  <si>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</si>
  <si>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</si>
  <si>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</si>
  <si>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</si>
  <si>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</si>
  <si>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</si>
  <si>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</si>
  <si>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</si>
  <si>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</si>
  <si>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</si>
  <si>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</si>
  <si>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</si>
  <si>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</si>
  <si>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</si>
  <si>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</si>
  <si>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</si>
  <si>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</si>
  <si>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</si>
  <si>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</si>
  <si>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</si>
  <si>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</si>
  <si>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</si>
  <si>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</si>
  <si>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</si>
  <si>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</si>
  <si>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</si>
  <si>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</si>
  <si>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</si>
  <si>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</si>
  <si>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</si>
  <si>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</si>
  <si>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</si>
  <si>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</si>
  <si>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</si>
  <si>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</si>
  <si>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</si>
  <si>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</si>
  <si>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</si>
  <si>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</si>
  <si>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</si>
  <si>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</si>
  <si>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</si>
  <si>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</si>
  <si>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</si>
  <si>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</si>
  <si>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</si>
  <si>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</si>
  <si>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</si>
  <si>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</si>
  <si>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</si>
  <si>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</si>
  <si>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</si>
  <si>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</si>
  <si>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</si>
  <si>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</si>
  <si>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</si>
  <si>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</si>
  <si>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</si>
  <si>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</si>
  <si>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</si>
  <si>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</si>
  <si>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</si>
  <si>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</si>
  <si>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</si>
  <si>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</si>
  <si>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</si>
  <si>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</si>
  <si>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</si>
  <si>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</si>
  <si>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</si>
  <si>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</si>
  <si>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</si>
  <si>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</si>
  <si>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</si>
  <si>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</si>
  <si>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</si>
  <si>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</si>
  <si>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</si>
  <si>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</si>
  <si>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</si>
  <si>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</si>
  <si>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</si>
  <si>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</si>
  <si>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</si>
  <si>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</si>
  <si>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</si>
  <si>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</si>
  <si>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</si>
  <si>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</si>
  <si>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</si>
  <si>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</si>
  <si>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</si>
  <si>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</si>
  <si>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</si>
  <si>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</si>
  <si>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</si>
  <si>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</si>
  <si>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</si>
  <si>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</si>
  <si>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</si>
  <si>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</si>
  <si>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</si>
  <si>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</si>
  <si>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</si>
  <si>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</si>
  <si>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</si>
  <si>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</si>
  <si>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</si>
  <si>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</si>
  <si>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</si>
  <si>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</si>
  <si>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</si>
  <si>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</si>
  <si>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</si>
  <si>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</si>
  <si>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</si>
  <si>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</si>
  <si>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</si>
  <si>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</si>
  <si>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</si>
  <si>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</si>
  <si>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</si>
  <si>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</si>
  <si>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</si>
  <si>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</si>
  <si>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</si>
  <si>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</si>
  <si>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</si>
  <si>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</si>
  <si>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</si>
  <si>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</si>
  <si>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</si>
  <si>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</si>
  <si>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</si>
  <si>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</si>
  <si>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</si>
  <si>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</si>
  <si>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</si>
  <si>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</si>
  <si>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</si>
  <si>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</si>
  <si>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</si>
  <si>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</si>
  <si>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</si>
  <si>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</si>
  <si>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</si>
  <si>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</si>
  <si>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</si>
  <si>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</si>
  <si>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</si>
  <si>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</si>
  <si>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</si>
  <si>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</si>
  <si>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</si>
  <si>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</si>
  <si>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</si>
  <si>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</si>
  <si>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</si>
  <si>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</si>
  <si>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</si>
  <si>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</si>
  <si>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</si>
  <si>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</si>
  <si>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</si>
  <si>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</si>
  <si>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</si>
  <si>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</si>
  <si>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</si>
  <si>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</si>
  <si>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</si>
  <si>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</si>
  <si>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</si>
  <si>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</si>
  <si>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</si>
  <si>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</si>
  <si>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</si>
  <si>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</si>
  <si>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</si>
  <si>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</si>
  <si>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</si>
  <si>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</si>
  <si>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</si>
  <si>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</si>
  <si>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</si>
  <si>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</si>
  <si>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</si>
  <si>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</si>
  <si>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</si>
  <si>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</si>
  <si>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</si>
  <si>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</si>
  <si>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</si>
  <si>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</si>
  <si>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</si>
  <si>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</si>
  <si>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</si>
  <si>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</si>
  <si>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</si>
  <si>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</si>
  <si>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</si>
  <si>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</si>
  <si>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</si>
  <si>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</si>
  <si>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</si>
  <si>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</si>
  <si>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</si>
  <si>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</si>
  <si>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</si>
  <si>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</si>
  <si>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</si>
  <si>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</si>
  <si>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</si>
  <si>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</si>
  <si>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</si>
  <si>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</si>
  <si>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</si>
  <si>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</si>
  <si>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</si>
  <si>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</si>
  <si>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</si>
  <si>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</si>
  <si>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</si>
  <si>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</si>
  <si>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</si>
  <si>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</si>
  <si>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</si>
  <si>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</si>
  <si>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</si>
  <si>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</si>
  <si>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</si>
  <si>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</si>
  <si>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</si>
  <si>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</si>
  <si>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</si>
  <si>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</si>
  <si>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</si>
  <si>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</si>
  <si>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</si>
  <si>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</si>
  <si>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</si>
  <si>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</si>
  <si>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</si>
  <si>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</si>
  <si>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</si>
  <si>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</si>
  <si>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</si>
  <si>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</si>
  <si>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</si>
  <si>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</si>
  <si>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</si>
  <si>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</si>
  <si>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</si>
  <si>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</si>
  <si>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</si>
  <si>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</si>
  <si>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</si>
  <si>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</si>
  <si>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</si>
  <si>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</si>
  <si>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</si>
  <si>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</si>
  <si>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</si>
  <si>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</si>
  <si>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</si>
  <si>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</si>
  <si>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</si>
  <si>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</si>
  <si>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</si>
  <si>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</si>
  <si>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</si>
  <si>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</si>
  <si>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</si>
  <si>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</si>
  <si>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</si>
  <si>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</si>
  <si>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</si>
  <si>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</si>
  <si>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</si>
  <si>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</si>
  <si>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</si>
  <si>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</si>
  <si>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</si>
  <si>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</si>
  <si>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</si>
  <si>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</si>
  <si>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</si>
  <si>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</si>
  <si>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</si>
  <si>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</si>
  <si>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</si>
  <si>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</si>
  <si>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</si>
  <si>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</si>
  <si>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</si>
  <si>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</si>
  <si>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</si>
  <si>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</si>
  <si>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</si>
  <si>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</si>
  <si>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</si>
  <si>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</si>
  <si>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</si>
  <si>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</si>
  <si>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</si>
  <si>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</si>
  <si>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</si>
  <si>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</si>
  <si>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</si>
  <si>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</si>
  <si>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</si>
  <si>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</si>
  <si>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</si>
  <si>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</si>
  <si>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</si>
  <si>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</si>
  <si>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</si>
  <si>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</si>
  <si>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</si>
  <si>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</si>
  <si>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</si>
  <si>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</si>
  <si>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</si>
  <si>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</si>
  <si>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</si>
  <si>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</si>
  <si>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</si>
  <si>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</si>
  <si>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</si>
  <si>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</si>
  <si>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</si>
  <si>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</si>
  <si>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</si>
  <si>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</si>
  <si>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</si>
  <si>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</si>
  <si>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</si>
  <si>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</si>
  <si>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</si>
  <si>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</si>
  <si>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</si>
  <si>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</si>
  <si>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</si>
  <si>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</si>
  <si>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</si>
  <si>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</si>
  <si>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</si>
  <si>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</si>
  <si>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</si>
  <si>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</si>
  <si>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</si>
  <si>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</si>
  <si>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</si>
  <si>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</si>
  <si>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</si>
  <si>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</si>
  <si>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</si>
  <si>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</si>
  <si>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</si>
  <si>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</si>
  <si>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</si>
  <si>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</si>
  <si>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</si>
  <si>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</si>
  <si>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</si>
  <si>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</si>
  <si>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</si>
  <si>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</si>
  <si>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</si>
  <si>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</si>
  <si>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</si>
  <si>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</si>
  <si>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</si>
  <si>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</si>
  <si>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</si>
  <si>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</si>
  <si>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</si>
  <si>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</si>
  <si>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</si>
  <si>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</si>
  <si>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</si>
  <si>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</si>
  <si>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</si>
  <si>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</si>
  <si>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</si>
  <si>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</si>
  <si>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</si>
  <si>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</si>
  <si>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</si>
  <si>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</si>
  <si>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</si>
  <si>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</si>
  <si>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</si>
  <si>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</si>
  <si>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</si>
  <si>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</si>
  <si>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</si>
  <si>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</si>
  <si>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</si>
  <si>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</si>
  <si>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</si>
  <si>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</si>
  <si>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</si>
  <si>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</si>
  <si>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</si>
  <si>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</si>
  <si>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</si>
  <si>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</si>
  <si>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</si>
  <si>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</si>
  <si>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</si>
  <si>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</si>
  <si>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</si>
  <si>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</si>
  <si>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</si>
  <si>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</si>
  <si>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</si>
  <si>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</si>
  <si>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</si>
  <si>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</si>
  <si>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</si>
  <si>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</si>
  <si>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</si>
  <si>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</si>
  <si>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</si>
  <si>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</si>
  <si>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</si>
  <si>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</si>
  <si>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</si>
  <si>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</si>
  <si>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</si>
  <si>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</si>
  <si>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</si>
  <si>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</si>
  <si>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</si>
  <si>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</si>
  <si>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</si>
  <si>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</si>
  <si>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</si>
  <si>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</si>
  <si>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</si>
  <si>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</si>
  <si>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</si>
  <si>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</si>
  <si>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</si>
  <si>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</si>
  <si>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</si>
  <si>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</si>
  <si>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</si>
  <si>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</si>
  <si>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</si>
  <si>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</si>
  <si>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</si>
  <si>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</si>
  <si>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</si>
  <si>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</si>
  <si>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</si>
  <si>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</si>
  <si>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</si>
  <si>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</si>
  <si>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</si>
  <si>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</si>
  <si>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</si>
  <si>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</si>
  <si>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</si>
  <si>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</si>
  <si>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</si>
  <si>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</si>
  <si>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</si>
  <si>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</si>
  <si>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</si>
  <si>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</si>
  <si>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</si>
  <si>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</si>
  <si>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</si>
  <si>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</si>
  <si>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</si>
  <si>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</si>
  <si>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</si>
  <si>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</si>
  <si>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</si>
  <si>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</si>
  <si>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</si>
  <si>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</si>
  <si>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</si>
  <si>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</si>
  <si>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</si>
  <si>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</si>
  <si>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</si>
  <si>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</si>
  <si>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</si>
  <si>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</si>
  <si>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</si>
  <si>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</si>
  <si>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</si>
  <si>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</si>
  <si>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</si>
  <si>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</si>
  <si>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</si>
  <si>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</si>
  <si>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</si>
  <si>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</si>
  <si>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</si>
  <si>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</si>
  <si>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</si>
  <si>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</si>
  <si>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</si>
  <si>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</si>
  <si>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</si>
  <si>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</si>
  <si>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</si>
  <si>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</si>
  <si>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</si>
  <si>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</si>
  <si>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</si>
  <si>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</si>
  <si>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</si>
  <si>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</si>
  <si>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</si>
  <si>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</si>
  <si>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</si>
  <si>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</si>
  <si>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</si>
  <si>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</si>
  <si>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</si>
  <si>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</si>
  <si>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</si>
  <si>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</si>
  <si>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</si>
  <si>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</si>
  <si>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</si>
  <si>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</si>
  <si>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</si>
  <si>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</si>
  <si>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</si>
  <si>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</si>
  <si>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</si>
  <si>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</si>
  <si>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</si>
  <si>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</si>
  <si>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</si>
  <si>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</si>
  <si>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</si>
  <si>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</si>
  <si>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</si>
  <si>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</si>
  <si>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</si>
  <si>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</si>
  <si>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</si>
  <si>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</si>
  <si>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</si>
  <si>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</si>
  <si>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</si>
  <si>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</si>
  <si>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</si>
  <si>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</si>
  <si>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</si>
  <si>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</si>
  <si>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</si>
  <si>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</si>
  <si>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</si>
  <si>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</si>
  <si>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</si>
  <si>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</si>
  <si>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</si>
  <si>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</si>
  <si>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</si>
  <si>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</si>
  <si>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</si>
  <si>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</si>
  <si>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</si>
  <si>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</si>
  <si>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</si>
  <si>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</si>
  <si>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</si>
  <si>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</si>
  <si>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</si>
  <si>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</si>
  <si>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</si>
  <si>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</si>
  <si>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</si>
  <si>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</si>
  <si>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</si>
  <si>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</si>
  <si>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</si>
  <si>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</si>
  <si>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</si>
  <si>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</si>
  <si>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</si>
  <si>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</si>
  <si>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</si>
  <si>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</si>
  <si>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</si>
  <si>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</si>
  <si>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</si>
  <si>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</si>
  <si>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</si>
  <si>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</si>
  <si>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</si>
  <si>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</si>
  <si>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</si>
  <si>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</si>
  <si>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</si>
  <si>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</si>
  <si>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</si>
  <si>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</si>
  <si>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</si>
  <si>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</si>
  <si>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</si>
  <si>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</si>
  <si>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</si>
  <si>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</si>
  <si>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</si>
  <si>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</si>
  <si>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</si>
  <si>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</si>
  <si>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</si>
  <si>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</si>
  <si>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</si>
  <si>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</si>
  <si>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</si>
  <si>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</si>
  <si>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</si>
  <si>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</si>
  <si>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</si>
  <si>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</si>
  <si>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</si>
  <si>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</si>
  <si>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</si>
  <si>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</si>
  <si>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</si>
  <si>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</si>
  <si>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</si>
  <si>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</si>
  <si>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</si>
  <si>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</si>
  <si>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</si>
  <si>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</si>
  <si>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</si>
  <si>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</si>
  <si>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</si>
  <si>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</si>
  <si>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</si>
  <si>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</si>
  <si>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</si>
  <si>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</si>
  <si>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</si>
  <si>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</si>
  <si>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</si>
  <si>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</si>
  <si>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</si>
  <si>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</si>
  <si>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</si>
  <si>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</si>
  <si>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</si>
  <si>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</si>
  <si>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</si>
  <si>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</si>
  <si>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</si>
  <si>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</si>
  <si>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</si>
  <si>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</si>
  <si>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</si>
  <si>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</si>
  <si>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</si>
  <si>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</si>
  <si>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</si>
  <si>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</si>
  <si>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</si>
  <si>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</si>
  <si>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</si>
  <si>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</si>
  <si>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</si>
  <si>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</si>
  <si>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</si>
  <si>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</si>
  <si>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</si>
  <si>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</si>
  <si>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</si>
  <si>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</si>
  <si>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</si>
  <si>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</si>
  <si>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</si>
  <si>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</si>
  <si>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</si>
  <si>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</si>
  <si>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</si>
  <si>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</si>
  <si>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</si>
  <si>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</si>
  <si>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</si>
  <si>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</si>
  <si>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</si>
  <si>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</si>
  <si>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</si>
  <si>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</si>
  <si>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</si>
  <si>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</si>
  <si>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</si>
  <si>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</si>
  <si>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</si>
  <si>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</si>
  <si>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</si>
  <si>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</si>
  <si>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</si>
  <si>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</si>
  <si>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</si>
  <si>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</si>
  <si>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</si>
  <si>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</si>
  <si>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</si>
  <si>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</si>
  <si>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</si>
  <si>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</si>
  <si>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</si>
  <si>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</si>
  <si>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</si>
  <si>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</si>
  <si>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</si>
  <si>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</si>
  <si>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</si>
  <si>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</si>
  <si>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</si>
  <si>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</si>
  <si>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</si>
  <si>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</si>
  <si>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</si>
  <si>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</si>
  <si>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</si>
  <si>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</si>
  <si>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</si>
  <si>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</si>
  <si>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</si>
  <si>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</si>
  <si>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</si>
  <si>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</si>
  <si>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</si>
  <si>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</si>
  <si>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</si>
  <si>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</si>
  <si>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</si>
  <si>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</si>
  <si>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</si>
  <si>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</si>
  <si>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</si>
  <si>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</si>
  <si>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</si>
  <si>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</si>
  <si>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</si>
  <si>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</si>
  <si>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</si>
  <si>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</si>
  <si>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</si>
  <si>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</si>
  <si>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</si>
  <si>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</si>
  <si>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</si>
  <si>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</si>
  <si>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</si>
  <si>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</si>
  <si>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</si>
  <si>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</si>
  <si>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</si>
  <si>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</si>
  <si>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</si>
  <si>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</si>
  <si>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</si>
  <si>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</si>
  <si>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</si>
  <si>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</si>
  <si>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</si>
  <si>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</si>
  <si>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</si>
  <si>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</si>
  <si>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</si>
  <si>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</si>
  <si>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</si>
  <si>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</si>
  <si>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</si>
  <si>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</si>
  <si>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</si>
  <si>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</si>
  <si>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</si>
  <si>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</si>
  <si>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</si>
  <si>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</si>
  <si>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</si>
  <si>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</si>
  <si>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</si>
  <si>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</si>
  <si>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</si>
  <si>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</si>
  <si>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</si>
  <si>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</si>
  <si>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</si>
  <si>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</si>
  <si>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</si>
  <si>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</si>
  <si>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</si>
  <si>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</si>
  <si>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</si>
  <si>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</si>
  <si>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</si>
  <si>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</si>
  <si>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</si>
  <si>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</si>
  <si>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</si>
  <si>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</si>
  <si>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</si>
  <si>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</si>
  <si>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</si>
  <si>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</si>
  <si>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</si>
  <si>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</si>
  <si>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</si>
  <si>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</si>
  <si>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</si>
  <si>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</si>
  <si>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</si>
  <si>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</si>
  <si>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</si>
  <si>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</si>
  <si>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</si>
  <si>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</si>
  <si>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</si>
  <si>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</si>
  <si>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</si>
  <si>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</si>
  <si>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</si>
  <si>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</si>
  <si>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</si>
  <si>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</si>
  <si>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</si>
  <si>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</si>
  <si>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</si>
  <si>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</si>
  <si>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</si>
  <si>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</si>
  <si>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</si>
  <si>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</si>
  <si>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</si>
  <si>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</si>
  <si>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</si>
  <si>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</si>
  <si>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</si>
  <si>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</si>
  <si>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</si>
  <si>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</si>
  <si>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</si>
  <si>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</si>
  <si>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</si>
  <si>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</si>
  <si>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</si>
  <si>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</si>
  <si>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</si>
  <si>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</si>
  <si>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</si>
  <si>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</si>
  <si>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</si>
  <si>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</si>
  <si>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</si>
  <si>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</si>
  <si>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</si>
  <si>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</si>
  <si>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</si>
  <si>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</si>
  <si>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</si>
  <si>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</si>
  <si>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</si>
  <si>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</si>
  <si>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</si>
  <si>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</si>
  <si>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</si>
  <si>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</si>
  <si>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</si>
  <si>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</si>
  <si>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</si>
  <si>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</si>
  <si>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</si>
  <si>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</si>
  <si>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</si>
  <si>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</si>
  <si>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</si>
  <si>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</si>
  <si>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</si>
  <si>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</si>
  <si>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</si>
  <si>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</si>
  <si>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</si>
  <si>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</si>
  <si>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</si>
  <si>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</si>
  <si>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</si>
  <si>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</si>
  <si>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</si>
  <si>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</si>
  <si>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</si>
  <si>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</si>
  <si>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</si>
  <si>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</si>
  <si>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</si>
  <si>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</si>
  <si>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</si>
  <si>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</si>
  <si>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</si>
  <si>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</si>
  <si>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</si>
  <si>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</si>
  <si>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</si>
  <si>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</si>
  <si>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</si>
  <si>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</si>
  <si>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</si>
  <si>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</si>
  <si>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</si>
  <si>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</si>
  <si>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</si>
  <si>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</si>
  <si>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</si>
  <si>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</si>
  <si>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</si>
  <si>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</si>
  <si>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</si>
  <si>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</si>
  <si>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</si>
  <si>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</si>
  <si>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</si>
  <si>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</si>
  <si>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</si>
  <si>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</si>
  <si>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</si>
  <si>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</si>
  <si>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</si>
  <si>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</si>
  <si>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</si>
  <si>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</si>
  <si>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</si>
  <si>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</si>
  <si>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</si>
  <si>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</si>
  <si>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</si>
  <si>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</si>
  <si>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</si>
  <si>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</si>
  <si>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</si>
  <si>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</si>
  <si>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</si>
  <si>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</si>
  <si>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</si>
  <si>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</si>
  <si>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</si>
  <si>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</si>
  <si>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</si>
  <si>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</si>
  <si>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</si>
  <si>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</si>
  <si>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</si>
  <si>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</si>
  <si>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</si>
  <si>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</si>
  <si>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</si>
  <si>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</si>
  <si>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</si>
  <si>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</si>
  <si>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</si>
  <si>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</si>
  <si>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</si>
  <si>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</si>
  <si>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</si>
  <si>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</si>
  <si>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</si>
  <si>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</si>
  <si>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</si>
  <si>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</si>
  <si>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</si>
  <si>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</si>
  <si>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</si>
  <si>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</si>
  <si>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</si>
  <si>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</si>
  <si>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</si>
  <si>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</si>
  <si>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</si>
  <si>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</si>
  <si>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</si>
  <si>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</si>
  <si>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</si>
  <si>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</si>
  <si>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</si>
  <si>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</si>
  <si>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</si>
  <si>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</si>
  <si>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</si>
  <si>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</si>
  <si>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</si>
  <si>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</si>
  <si>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</si>
  <si>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</si>
  <si>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</si>
  <si>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</si>
  <si>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</si>
  <si>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</si>
  <si>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</si>
  <si>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</si>
  <si>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</si>
  <si>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</si>
  <si>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</si>
  <si>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</si>
  <si>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</si>
  <si>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</si>
  <si>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</si>
  <si>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</si>
  <si>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</si>
  <si>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</si>
  <si>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</si>
  <si>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</si>
  <si>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</si>
  <si>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</si>
  <si>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</si>
  <si>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</si>
  <si>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</si>
  <si>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</si>
  <si>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</si>
  <si>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</si>
  <si>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</si>
  <si>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</si>
  <si>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</si>
  <si>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</si>
  <si>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</si>
  <si>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</si>
  <si>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</si>
  <si>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</si>
  <si>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</si>
  <si>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</si>
  <si>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</si>
  <si>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</si>
  <si>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</si>
  <si>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</si>
  <si>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</si>
  <si>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</si>
  <si>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</si>
  <si>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</si>
  <si>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</si>
  <si>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</si>
  <si>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</si>
  <si>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</si>
  <si>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</si>
  <si>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</si>
  <si>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</si>
  <si>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</si>
  <si>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</si>
  <si>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</si>
  <si>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</si>
  <si>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</si>
  <si>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</si>
  <si>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</si>
  <si>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</si>
  <si>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</si>
  <si>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</si>
  <si>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</si>
  <si>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</si>
  <si>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</si>
  <si>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</si>
  <si>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</si>
  <si>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</si>
  <si>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</si>
  <si>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</si>
  <si>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</si>
  <si>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</si>
  <si>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</si>
  <si>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</si>
  <si>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</si>
  <si>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</si>
  <si>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</si>
  <si>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</si>
  <si>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</si>
  <si>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</si>
  <si>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</si>
  <si>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</si>
  <si>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</si>
  <si>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</si>
  <si>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</si>
  <si>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</si>
  <si>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</si>
  <si>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</si>
  <si>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</si>
  <si>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</si>
  <si>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</si>
  <si>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</si>
  <si>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</si>
  <si>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</si>
  <si>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</si>
  <si>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</si>
  <si>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</si>
  <si>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</si>
  <si>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</si>
  <si>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</si>
  <si>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</si>
  <si>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</si>
  <si>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</si>
  <si>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</si>
  <si>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</si>
  <si>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</si>
  <si>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</si>
  <si>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</si>
  <si>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</si>
  <si>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</si>
  <si>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</si>
  <si>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</si>
  <si>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</si>
  <si>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</si>
  <si>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</si>
  <si>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</si>
  <si>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</si>
  <si>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</si>
  <si>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</si>
  <si>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</si>
  <si>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</si>
  <si>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</si>
  <si>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</si>
  <si>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</si>
  <si>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</si>
  <si>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</si>
  <si>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</si>
  <si>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</si>
  <si>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</si>
  <si>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</si>
  <si>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</si>
  <si>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</si>
  <si>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</si>
  <si>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</si>
  <si>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</si>
  <si>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</si>
  <si>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</si>
  <si>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</si>
  <si>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</si>
  <si>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</si>
  <si>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</si>
  <si>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</si>
  <si>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</si>
  <si>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</si>
  <si>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</si>
  <si>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</si>
  <si>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</si>
  <si>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</si>
  <si>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</si>
  <si>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</si>
  <si>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</si>
  <si>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</si>
  <si>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</si>
  <si>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</si>
  <si>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</si>
  <si>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</si>
  <si>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</si>
  <si>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</si>
  <si>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</si>
  <si>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</si>
  <si>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</si>
  <si>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</si>
  <si>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</si>
  <si>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</si>
  <si>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</si>
  <si>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</si>
  <si>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</si>
  <si>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</si>
  <si>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</si>
  <si>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</si>
  <si>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</si>
  <si>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</si>
  <si>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</si>
  <si>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</si>
  <si>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</si>
  <si>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</si>
  <si>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</si>
  <si>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</si>
  <si>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</si>
  <si>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</si>
  <si>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</si>
  <si>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</si>
  <si>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</si>
  <si>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</si>
  <si>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</si>
  <si>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</si>
  <si>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</si>
  <si>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</si>
  <si>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</si>
  <si>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</si>
  <si>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</si>
  <si>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</si>
  <si>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</si>
  <si>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</si>
  <si>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</si>
  <si>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</si>
  <si>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</si>
  <si>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</si>
  <si>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</si>
  <si>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</si>
  <si>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</si>
  <si>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</si>
  <si>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</si>
  <si>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</si>
  <si>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</si>
  <si>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</si>
  <si>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</si>
  <si>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</si>
  <si>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</si>
  <si>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</si>
  <si>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</si>
  <si>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</si>
  <si>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</si>
  <si>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</si>
  <si>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</si>
  <si>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</si>
  <si>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</si>
  <si>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</si>
  <si>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</si>
  <si>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</si>
  <si>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</si>
  <si>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</si>
  <si>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</si>
  <si>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</si>
  <si>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</si>
  <si>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</si>
  <si>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</si>
  <si>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</si>
  <si>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</si>
  <si>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</si>
  <si>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</si>
  <si>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</si>
  <si>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</si>
  <si>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</si>
  <si>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</si>
  <si>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</si>
  <si>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</si>
  <si>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</si>
  <si>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</si>
  <si>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</si>
  <si>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</si>
  <si>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</si>
  <si>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</si>
  <si>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</si>
  <si>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</si>
  <si>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</si>
  <si>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</si>
  <si>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</si>
  <si>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</si>
  <si>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</si>
  <si>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</si>
  <si>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</si>
  <si>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</si>
  <si>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</si>
  <si>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</si>
  <si>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</si>
  <si>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</si>
  <si>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</si>
  <si>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</si>
  <si>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</si>
  <si>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</si>
  <si>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</si>
  <si>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</si>
  <si>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</si>
  <si>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</si>
  <si>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</si>
  <si>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</si>
  <si>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</si>
  <si>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</si>
  <si>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</si>
  <si>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</si>
  <si>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</si>
  <si>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</si>
  <si>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</si>
  <si>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</si>
  <si>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</si>
  <si>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</si>
  <si>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</si>
  <si>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</si>
  <si>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</si>
  <si>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</si>
  <si>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</si>
  <si>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</si>
  <si>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</si>
  <si>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</si>
  <si>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</si>
  <si>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</si>
  <si>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</si>
  <si>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</si>
  <si>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</si>
  <si>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</si>
  <si>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</si>
  <si>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</si>
  <si>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</si>
  <si>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</si>
  <si>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</si>
  <si>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</si>
  <si>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</si>
  <si>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</si>
  <si>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</si>
  <si>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</si>
  <si>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</si>
  <si>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</si>
  <si>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</si>
  <si>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</si>
  <si>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</si>
  <si>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</si>
  <si>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</si>
  <si>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</si>
  <si>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</si>
  <si>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</si>
  <si>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</si>
  <si>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</si>
  <si>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</si>
  <si>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</si>
  <si>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</si>
  <si>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</si>
  <si>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</si>
  <si>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</si>
  <si>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</si>
  <si>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</si>
  <si>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</si>
  <si>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</si>
  <si>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</si>
  <si>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</si>
  <si>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</si>
  <si>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</si>
  <si>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</si>
  <si>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</si>
  <si>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</si>
  <si>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</si>
  <si>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</si>
  <si>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</si>
  <si>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</si>
  <si>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</si>
  <si>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</si>
  <si>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</si>
  <si>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</si>
  <si>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</si>
  <si>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</si>
  <si>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</si>
  <si>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</si>
  <si>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</si>
  <si>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</si>
  <si>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</si>
  <si>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</si>
  <si>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</si>
  <si>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</si>
  <si>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</si>
  <si>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</si>
  <si>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</si>
  <si>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</si>
  <si>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</si>
  <si>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</si>
  <si>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</si>
  <si>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</si>
  <si>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</si>
  <si>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</si>
  <si>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</si>
  <si>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</si>
  <si>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</si>
  <si>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</si>
  <si>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</si>
  <si>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</si>
  <si>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</si>
  <si>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</si>
  <si>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</si>
  <si>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</si>
  <si>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</si>
  <si>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</si>
  <si>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</si>
  <si>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</si>
  <si>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</si>
  <si>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</si>
  <si>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</si>
  <si>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</si>
  <si>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</si>
  <si>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</si>
  <si>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</si>
  <si>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</si>
  <si>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</si>
  <si>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</si>
  <si>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</si>
  <si>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</si>
  <si>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</si>
  <si>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</si>
  <si>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</si>
  <si>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</si>
  <si>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</si>
  <si>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</si>
  <si>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</si>
  <si>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</si>
  <si>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</si>
  <si>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</si>
  <si>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</si>
  <si>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</si>
  <si>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</si>
  <si>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</si>
  <si>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</si>
  <si>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</si>
  <si>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</si>
  <si>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</si>
  <si>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</si>
  <si>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</si>
  <si>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</si>
  <si>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</si>
  <si>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</si>
  <si>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</si>
  <si>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</si>
  <si>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</si>
  <si>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</si>
  <si>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</si>
  <si>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</si>
  <si>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</si>
  <si>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</si>
  <si>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</si>
  <si>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</si>
  <si>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</si>
  <si>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</si>
  <si>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</si>
  <si>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</si>
  <si>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</si>
  <si>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</si>
  <si>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</si>
  <si>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</si>
  <si>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</si>
  <si>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</si>
  <si>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</si>
  <si>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</si>
  <si>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</si>
  <si>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</si>
  <si>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</si>
  <si>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</si>
  <si>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</si>
  <si>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</si>
  <si>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</si>
  <si>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</si>
  <si>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</si>
  <si>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</si>
  <si>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</si>
  <si>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</si>
  <si>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</si>
  <si>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</si>
  <si>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</si>
  <si>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</si>
  <si>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</si>
  <si>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</si>
  <si>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</si>
  <si>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</si>
  <si>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</si>
  <si>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</si>
  <si>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</si>
  <si>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</si>
  <si>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</si>
  <si>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</si>
  <si>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</si>
  <si>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</si>
  <si>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</si>
  <si>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</si>
  <si>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</si>
  <si>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</si>
  <si>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</si>
  <si>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</si>
  <si>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</si>
  <si>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</si>
  <si>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</si>
  <si>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</si>
  <si>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</si>
  <si>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</si>
  <si>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</si>
  <si>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</si>
  <si>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</si>
  <si>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</si>
  <si>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</si>
  <si>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</si>
  <si>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</si>
  <si>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</si>
  <si>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</si>
  <si>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</si>
  <si>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</si>
  <si>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</si>
  <si>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</si>
  <si>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</si>
  <si>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</si>
  <si>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</si>
  <si>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</si>
  <si>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</si>
  <si>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</si>
  <si>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</si>
  <si>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</si>
  <si>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</si>
  <si>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</si>
  <si>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</si>
  <si>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</si>
  <si>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</si>
  <si>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</si>
  <si>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</si>
  <si>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</si>
  <si>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</si>
  <si>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</si>
  <si>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</si>
  <si>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</si>
  <si>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</si>
  <si>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</si>
  <si>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</si>
  <si>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</si>
  <si>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</si>
  <si>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</si>
  <si>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</si>
  <si>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</si>
  <si>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</si>
  <si>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</si>
  <si>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</si>
  <si>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</si>
  <si>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</si>
  <si>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</si>
  <si>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</si>
  <si>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</si>
  <si>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</si>
  <si>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</si>
  <si>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</si>
  <si>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</si>
  <si>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</si>
  <si>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</si>
  <si>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</si>
  <si>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</si>
  <si>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</si>
  <si>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</si>
  <si>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</si>
  <si>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</si>
  <si>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</si>
  <si>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</si>
  <si>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</si>
  <si>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</si>
  <si>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</si>
  <si>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</si>
  <si>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</si>
  <si>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</si>
  <si>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</si>
  <si>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</si>
  <si>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</si>
  <si>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</si>
  <si>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</si>
  <si>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</si>
  <si>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</si>
  <si>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</si>
  <si>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</si>
  <si>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</si>
  <si>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</si>
  <si>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</si>
  <si>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</si>
  <si>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</si>
  <si>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</si>
  <si>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</si>
  <si>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</si>
  <si>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</si>
  <si>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</si>
  <si>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</si>
  <si>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</si>
  <si>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</si>
  <si>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</si>
  <si>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</si>
  <si>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</si>
  <si>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</si>
  <si>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</si>
  <si>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</si>
  <si>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</si>
  <si>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</si>
  <si>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</si>
  <si>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</si>
  <si>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</si>
  <si>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</si>
  <si>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</si>
  <si>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</si>
  <si>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</si>
  <si>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</si>
  <si>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</si>
  <si>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</si>
  <si>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</si>
  <si>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</si>
  <si>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</si>
  <si>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</si>
  <si>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</si>
  <si>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</si>
  <si>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</si>
  <si>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</si>
  <si>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</si>
  <si>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</si>
  <si>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</si>
  <si>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</si>
  <si>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</si>
  <si>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</si>
  <si>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</si>
  <si>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</si>
  <si>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</si>
  <si>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</si>
  <si>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</si>
  <si>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</si>
  <si>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</si>
  <si>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</si>
  <si>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</si>
  <si>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</si>
  <si>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</si>
  <si>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</si>
  <si>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</si>
  <si>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</si>
  <si>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</si>
  <si>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</si>
  <si>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</si>
  <si>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</si>
  <si>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</si>
  <si>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</si>
  <si>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</si>
  <si>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</si>
  <si>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</si>
  <si>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</si>
  <si>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</si>
  <si>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</si>
  <si>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</si>
  <si>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</si>
  <si>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</si>
  <si>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</si>
  <si>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</si>
  <si>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</si>
  <si>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</si>
  <si>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</si>
  <si>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</si>
  <si>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</si>
  <si>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</si>
  <si>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</si>
  <si>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</si>
  <si>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</si>
  <si>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</si>
  <si>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</si>
  <si>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</si>
  <si>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</si>
  <si>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</si>
  <si>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</si>
  <si>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</si>
  <si>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</si>
  <si>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</si>
  <si>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</si>
  <si>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</si>
  <si>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</si>
  <si>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</si>
  <si>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</si>
  <si>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</si>
  <si>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</si>
  <si>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</si>
  <si>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</si>
  <si>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</si>
  <si>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</si>
  <si>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</si>
  <si>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</si>
  <si>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</si>
  <si>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</si>
  <si>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</si>
  <si>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</si>
  <si>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</si>
  <si>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</si>
  <si>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</si>
  <si>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</si>
  <si>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</si>
  <si>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</si>
  <si>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</si>
  <si>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</si>
  <si>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</si>
  <si>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</si>
  <si>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</si>
  <si>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</si>
  <si>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</si>
  <si>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</si>
  <si>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</si>
  <si>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</si>
  <si>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</si>
  <si>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</si>
  <si>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</si>
  <si>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</si>
  <si>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</si>
  <si>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</si>
  <si>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</si>
  <si>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</si>
  <si>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</si>
  <si>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</si>
  <si>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</si>
  <si>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</si>
  <si>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</si>
  <si>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</si>
  <si>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</si>
  <si>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</si>
  <si>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</si>
  <si>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</si>
  <si>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</si>
  <si>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</si>
  <si>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</si>
  <si>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</si>
  <si>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</si>
  <si>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</si>
  <si>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</si>
  <si>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</si>
  <si>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</si>
  <si>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</si>
  <si>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</si>
  <si>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</si>
  <si>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</si>
  <si>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</si>
  <si>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</si>
  <si>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</si>
  <si>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</si>
  <si>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</si>
  <si>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</si>
  <si>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</si>
  <si>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</si>
  <si>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</si>
  <si>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</si>
  <si>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</si>
  <si>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</si>
  <si>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</si>
  <si>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</si>
  <si>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</si>
  <si>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</si>
  <si>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</si>
  <si>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</si>
  <si>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</si>
  <si>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</si>
  <si>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</si>
  <si>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</si>
  <si>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</si>
  <si>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</si>
  <si>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</si>
  <si>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</si>
  <si>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</si>
  <si>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</si>
  <si>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</si>
  <si>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</si>
  <si>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</si>
  <si>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</si>
  <si>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</si>
  <si>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</si>
  <si>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</si>
  <si>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</si>
  <si>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</si>
  <si>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</si>
  <si>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</si>
  <si>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</si>
  <si>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</si>
  <si>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</si>
  <si>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</si>
  <si>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</si>
  <si>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</si>
  <si>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</si>
  <si>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</si>
  <si>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</si>
  <si>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</si>
  <si>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</si>
  <si>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</si>
  <si>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</si>
  <si>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</si>
  <si>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</si>
  <si>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</si>
  <si>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</si>
  <si>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</si>
  <si>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</si>
  <si>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</si>
  <si>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</si>
  <si>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</si>
  <si>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</si>
  <si>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</si>
  <si>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</si>
  <si>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</si>
  <si>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</si>
  <si>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</si>
  <si>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</si>
  <si>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</si>
  <si>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</si>
  <si>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</si>
  <si>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</si>
  <si>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</si>
  <si>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</si>
  <si>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</si>
  <si>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</si>
  <si>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</si>
  <si>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</si>
  <si>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</si>
  <si>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</si>
  <si>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</si>
  <si>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</si>
  <si>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</si>
  <si>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</si>
  <si>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</si>
  <si>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</si>
  <si>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</si>
  <si>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</si>
  <si>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</si>
  <si>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</si>
  <si>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</si>
  <si>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</si>
  <si>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</si>
  <si>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</si>
  <si>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</si>
  <si>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</si>
  <si>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</si>
  <si>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</si>
  <si>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</si>
  <si>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</si>
  <si>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</si>
  <si>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</si>
  <si>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</si>
  <si>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</si>
  <si>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</si>
  <si>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</si>
  <si>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</si>
  <si>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</si>
  <si>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</si>
  <si>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</si>
  <si>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</si>
  <si>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</si>
  <si>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</si>
  <si>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</si>
  <si>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</si>
  <si>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</si>
  <si>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</si>
  <si>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</si>
  <si>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</si>
  <si>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</si>
  <si>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</si>
  <si>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</si>
  <si>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</si>
  <si>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</si>
  <si>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</si>
  <si>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</si>
  <si>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</si>
  <si>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</si>
  <si>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</si>
  <si>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</si>
  <si>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</si>
  <si>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</si>
  <si>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</si>
  <si>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</si>
  <si>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</si>
  <si>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</si>
  <si>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</si>
  <si>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</si>
  <si>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</si>
  <si>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</si>
  <si>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</si>
  <si>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</si>
  <si>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</si>
  <si>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</si>
  <si>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</si>
  <si>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</si>
  <si>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</si>
  <si>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</si>
  <si>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</si>
  <si>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</si>
  <si>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</si>
  <si>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</si>
  <si>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</si>
  <si>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</si>
  <si>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</si>
  <si>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</si>
  <si>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</si>
  <si>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</si>
  <si>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</si>
  <si>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</si>
  <si>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</si>
  <si>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</si>
  <si>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</si>
  <si>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</si>
  <si>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</si>
  <si>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</si>
  <si>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</si>
  <si>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</si>
  <si>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</si>
  <si>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</si>
  <si>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</si>
  <si>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</si>
  <si>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</si>
  <si>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</si>
  <si>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</si>
  <si>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</si>
  <si>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</si>
  <si>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</si>
  <si>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</si>
  <si>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</si>
  <si>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</si>
  <si>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</si>
  <si>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</si>
  <si>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</si>
  <si>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</si>
  <si>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</si>
  <si>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</si>
  <si>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</si>
  <si>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</si>
  <si>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</si>
  <si>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</si>
  <si>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</si>
  <si>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</si>
  <si>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</si>
  <si>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</si>
  <si>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</si>
  <si>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</si>
  <si>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</si>
  <si>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</si>
  <si>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</si>
  <si>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</si>
  <si>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</si>
  <si>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</si>
  <si>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</si>
  <si>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</si>
  <si>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</si>
  <si>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</si>
  <si>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</si>
  <si>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</si>
  <si>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</si>
  <si>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</si>
  <si>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</si>
  <si>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</si>
  <si>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</si>
  <si>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</si>
  <si>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</si>
  <si>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</si>
  <si>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</si>
  <si>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</si>
  <si>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</si>
  <si>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</si>
  <si>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</si>
  <si>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</si>
  <si>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</si>
  <si>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</si>
  <si>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</si>
  <si>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</si>
  <si>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</si>
  <si>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</si>
  <si>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</si>
  <si>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</si>
  <si>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</si>
  <si>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</si>
  <si>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</si>
  <si>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</si>
  <si>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</si>
  <si>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</si>
  <si>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</si>
  <si>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</si>
  <si>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</si>
  <si>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</si>
  <si>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</si>
  <si>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</si>
  <si>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</si>
  <si>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</si>
  <si>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</si>
  <si>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</si>
  <si>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</si>
  <si>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</si>
  <si>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</si>
  <si>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</si>
  <si>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</si>
  <si>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</si>
  <si>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</si>
  <si>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</si>
  <si>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</si>
  <si>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</si>
  <si>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</si>
  <si>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</si>
  <si>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</si>
  <si>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</si>
  <si>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</si>
  <si>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</si>
  <si>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</si>
  <si>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</si>
  <si>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</si>
  <si>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</si>
  <si>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</si>
  <si>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</si>
  <si>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</si>
  <si>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</si>
  <si>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</si>
  <si>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</si>
  <si>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</si>
  <si>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</si>
  <si>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</si>
  <si>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</si>
  <si>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</si>
  <si>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</si>
  <si>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</si>
  <si>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</si>
  <si>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</si>
  <si>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</si>
  <si>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</si>
  <si>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</si>
  <si>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</si>
  <si>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</si>
  <si>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</si>
  <si>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</si>
  <si>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</si>
  <si>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</si>
  <si>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</si>
  <si>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</si>
  <si>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</si>
  <si>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</si>
  <si>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</si>
  <si>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</si>
  <si>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</si>
  <si>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</si>
  <si>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</si>
  <si>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</si>
  <si>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</si>
  <si>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</si>
  <si>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</si>
  <si>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</si>
  <si>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</si>
  <si>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</si>
  <si>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</si>
  <si>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</si>
  <si>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</si>
  <si>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</si>
  <si>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</si>
  <si>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</si>
  <si>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</si>
  <si>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</si>
  <si>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</si>
  <si>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</si>
  <si>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</si>
  <si>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</si>
  <si>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</si>
  <si>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</si>
  <si>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</si>
  <si>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</si>
  <si>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</si>
  <si>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</si>
  <si>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</si>
  <si>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</si>
  <si>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</si>
  <si>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</si>
  <si>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</si>
  <si>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</si>
  <si>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</si>
  <si>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</si>
  <si>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</si>
  <si>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</si>
  <si>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</si>
  <si>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</si>
  <si>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</si>
  <si>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</si>
  <si>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</si>
  <si>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</si>
  <si>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</si>
  <si>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</si>
  <si>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</si>
  <si>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</si>
  <si>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</si>
  <si>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</si>
  <si>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</si>
  <si>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</si>
  <si>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</si>
  <si>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</si>
  <si>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</si>
  <si>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</si>
  <si>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</si>
  <si>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</si>
  <si>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</si>
  <si>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</si>
  <si>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</si>
  <si>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</si>
  <si>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</si>
  <si>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</si>
  <si>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</si>
  <si>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</si>
  <si>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</si>
  <si>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</si>
  <si>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</si>
  <si>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</si>
  <si>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</si>
  <si>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</si>
  <si>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</si>
  <si>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</si>
  <si>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</si>
  <si>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</si>
  <si>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</si>
  <si>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</si>
  <si>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</si>
  <si>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</si>
  <si>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</si>
  <si>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</si>
  <si>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</si>
  <si>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</si>
  <si>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</si>
  <si>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</si>
  <si>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</si>
  <si>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</si>
  <si>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</si>
  <si>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</si>
  <si>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</si>
  <si>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</si>
  <si>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</si>
  <si>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</si>
  <si>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</si>
  <si>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</si>
  <si>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</si>
  <si>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</si>
  <si>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</si>
  <si>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</si>
  <si>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</si>
  <si>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</si>
  <si>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</si>
  <si>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</si>
  <si>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</si>
  <si>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</si>
  <si>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</si>
  <si>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</si>
  <si>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</si>
  <si>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</si>
  <si>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</si>
  <si>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</si>
  <si>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</si>
  <si>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</si>
  <si>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</si>
  <si>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</si>
  <si>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</si>
  <si>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</si>
  <si>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</si>
  <si>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</si>
  <si>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</si>
  <si>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</si>
  <si>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</si>
  <si>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</si>
  <si>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</si>
  <si>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</si>
  <si>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</si>
  <si>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</si>
  <si>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</si>
  <si>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</si>
  <si>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</si>
  <si>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</si>
  <si>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</si>
  <si>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</si>
  <si>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</si>
  <si>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</si>
  <si>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</si>
  <si>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</si>
  <si>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</si>
  <si>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</si>
  <si>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</si>
  <si>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</si>
  <si>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</si>
  <si>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</si>
  <si>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</si>
  <si>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</si>
  <si>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</si>
  <si>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</si>
  <si>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</si>
  <si>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</si>
  <si>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</si>
  <si>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</si>
  <si>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</si>
  <si>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</si>
  <si>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</si>
  <si>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</si>
  <si>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</si>
  <si>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</si>
  <si>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</si>
  <si>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</si>
  <si>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</si>
  <si>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</si>
  <si>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</si>
  <si>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</si>
  <si>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</si>
  <si>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</si>
  <si>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</si>
  <si>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</si>
  <si>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</si>
  <si>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</si>
  <si>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</si>
  <si>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</si>
  <si>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</si>
  <si>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</si>
  <si>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</si>
  <si>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</si>
  <si>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</si>
  <si>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</si>
  <si>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</si>
  <si>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</si>
  <si>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</si>
  <si>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</si>
  <si>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</si>
  <si>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</si>
  <si>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</si>
  <si>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</si>
  <si>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</si>
  <si>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</si>
  <si>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</si>
  <si>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</si>
  <si>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</si>
  <si>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</si>
  <si>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</si>
  <si>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</si>
  <si>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</si>
  <si>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</si>
  <si>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</si>
  <si>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</si>
  <si>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</si>
  <si>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</si>
  <si>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</si>
  <si>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</si>
  <si>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</si>
  <si>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</si>
  <si>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</si>
  <si>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</si>
  <si>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</si>
  <si>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</si>
  <si>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</si>
  <si>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</si>
  <si>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</si>
  <si>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</si>
  <si>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</si>
  <si>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</si>
  <si>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</si>
  <si>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</si>
  <si>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</si>
  <si>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</si>
  <si>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</si>
  <si>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</si>
  <si>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</si>
  <si>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</si>
  <si>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</si>
  <si>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</si>
  <si>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</si>
  <si>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</si>
  <si>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</si>
  <si>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</si>
  <si>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</si>
  <si>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</si>
  <si>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</si>
  <si>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</si>
  <si>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</si>
  <si>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</si>
  <si>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</si>
  <si>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</si>
  <si>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</si>
  <si>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</si>
  <si>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</si>
  <si>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</si>
  <si>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</si>
  <si>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</si>
  <si>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</si>
  <si>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</si>
  <si>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</si>
  <si>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</si>
  <si>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</si>
  <si>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</si>
  <si>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</si>
  <si>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</si>
  <si>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</si>
  <si>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</si>
  <si>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</si>
  <si>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</si>
  <si>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</si>
  <si>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</si>
  <si>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</si>
  <si>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</si>
  <si>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</si>
  <si>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</si>
  <si>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</si>
  <si>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</si>
  <si>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</si>
  <si>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</si>
  <si>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</si>
  <si>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</si>
  <si>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</si>
  <si>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</si>
  <si>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</si>
  <si>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</si>
  <si>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</si>
  <si>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</si>
  <si>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</si>
  <si>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</si>
  <si>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</si>
  <si>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</si>
  <si>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</si>
  <si>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</si>
  <si>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</si>
  <si>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</si>
  <si>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</si>
  <si>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</si>
  <si>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</si>
  <si>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</si>
  <si>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</si>
  <si>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</si>
  <si>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</si>
  <si>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</si>
  <si>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</si>
  <si>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</si>
  <si>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</si>
  <si>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</si>
  <si>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</si>
  <si>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</si>
  <si>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</si>
  <si>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</si>
  <si>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</si>
  <si>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</si>
  <si>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</si>
  <si>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</si>
  <si>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</si>
  <si>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</si>
  <si>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</si>
  <si>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</si>
  <si>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</si>
  <si>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</si>
  <si>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</si>
  <si>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</si>
  <si>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</si>
  <si>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</si>
  <si>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</si>
  <si>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</si>
  <si>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</si>
  <si>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</si>
  <si>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</si>
  <si>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</si>
  <si>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</si>
  <si>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</si>
  <si>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</si>
  <si>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</si>
  <si>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</si>
  <si>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</si>
  <si>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</si>
  <si>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</si>
  <si>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</si>
  <si>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</si>
  <si>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</si>
  <si>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</si>
  <si>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</si>
  <si>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</si>
  <si>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</si>
  <si>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</si>
  <si>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</si>
  <si>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</si>
  <si>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</si>
  <si>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</si>
  <si>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</si>
  <si>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</si>
  <si>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</si>
  <si>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</si>
  <si>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</si>
  <si>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</si>
  <si>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</si>
  <si>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</si>
  <si>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</si>
  <si>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</si>
  <si>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</si>
  <si>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</si>
  <si>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</si>
  <si>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</si>
  <si>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</si>
  <si>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</si>
  <si>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</si>
  <si>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</si>
  <si>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</si>
  <si>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</si>
  <si>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</si>
  <si>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</si>
  <si>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</si>
  <si>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</si>
  <si>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</si>
  <si>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</si>
  <si>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</si>
  <si>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</si>
  <si>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</si>
  <si>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</si>
  <si>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</si>
  <si>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</si>
  <si>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</si>
  <si>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</si>
  <si>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</si>
  <si>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</si>
  <si>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</si>
  <si>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</si>
  <si>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</si>
  <si>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</si>
  <si>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</si>
  <si>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</si>
  <si>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</si>
  <si>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</si>
  <si>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</si>
  <si>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</si>
  <si>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</si>
  <si>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</si>
  <si>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</si>
  <si>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</si>
  <si>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</si>
  <si>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</si>
  <si>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</si>
  <si>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</si>
  <si>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</si>
  <si>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</si>
  <si>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</si>
  <si>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</si>
  <si>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</si>
  <si>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</si>
  <si>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</si>
  <si>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</si>
  <si>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</si>
  <si>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</si>
  <si>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</si>
  <si>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</si>
  <si>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</si>
  <si>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</si>
  <si>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</si>
  <si>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</si>
  <si>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</si>
  <si>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</si>
  <si>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</si>
  <si>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</si>
  <si>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</si>
  <si>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</si>
  <si>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</si>
  <si>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</si>
  <si>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</si>
  <si>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</si>
  <si>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</si>
  <si>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</si>
  <si>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</si>
  <si>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</si>
  <si>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</si>
  <si>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</si>
  <si>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</si>
  <si>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</si>
  <si>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</si>
  <si>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</si>
  <si>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</si>
  <si>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</si>
  <si>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</si>
  <si>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</si>
  <si>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</si>
  <si>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</si>
  <si>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</si>
  <si>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</si>
  <si>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</si>
  <si>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</si>
  <si>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</si>
  <si>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</si>
  <si>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</si>
  <si>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</si>
  <si>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</si>
  <si>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</si>
  <si>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</si>
  <si>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</si>
  <si>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</si>
  <si>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</si>
  <si>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</si>
  <si>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</si>
  <si>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</si>
  <si>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</si>
  <si>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</si>
  <si>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</si>
  <si>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</si>
  <si>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</si>
  <si>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</si>
  <si>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</si>
  <si>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</si>
  <si>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</si>
  <si>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</si>
  <si>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</si>
  <si>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</si>
  <si>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</si>
  <si>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</si>
  <si>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</si>
  <si>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</si>
  <si>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</si>
  <si>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</si>
  <si>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</si>
  <si>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</si>
  <si>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</si>
  <si>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</si>
  <si>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</si>
  <si>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</si>
  <si>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</si>
  <si>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</si>
  <si>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</si>
  <si>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</si>
  <si>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</si>
  <si>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</si>
  <si>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</si>
  <si>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</si>
  <si>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</si>
  <si>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</si>
  <si>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</si>
  <si>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</si>
  <si>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</si>
  <si>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</si>
  <si>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</si>
  <si>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</si>
  <si>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</si>
  <si>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</si>
  <si>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</si>
  <si>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</si>
  <si>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</si>
  <si>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</si>
  <si>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</si>
  <si>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</si>
  <si>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</si>
  <si>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</si>
  <si>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</si>
  <si>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</si>
  <si>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</si>
  <si>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</si>
  <si>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</si>
  <si>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</si>
  <si>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</si>
  <si>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</si>
  <si>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</si>
  <si>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</si>
  <si>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</si>
  <si>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</si>
  <si>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</si>
  <si>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</si>
  <si>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</si>
  <si>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</si>
  <si>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</si>
  <si>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</si>
  <si>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</si>
  <si>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</si>
  <si>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</si>
  <si>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</si>
  <si>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</si>
  <si>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</si>
  <si>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</si>
  <si>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</si>
  <si>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</si>
  <si>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</si>
  <si>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</si>
  <si>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</si>
  <si>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</si>
  <si>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</si>
  <si>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</si>
  <si>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</si>
  <si>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</si>
  <si>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</si>
  <si>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</si>
  <si>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</si>
  <si>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</si>
  <si>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</si>
  <si>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</si>
  <si>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</si>
  <si>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</si>
  <si>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</si>
  <si>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</si>
  <si>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</si>
  <si>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</si>
  <si>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</si>
  <si>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</si>
  <si>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</si>
  <si>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</si>
  <si>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</si>
  <si>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</si>
  <si>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</si>
  <si>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</si>
  <si>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</si>
  <si>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</si>
  <si>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</si>
  <si>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</si>
  <si>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</si>
  <si>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</si>
  <si>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</si>
  <si>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</si>
  <si>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</si>
  <si>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</si>
  <si>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</si>
  <si>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</si>
  <si>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</si>
  <si>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</si>
  <si>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</si>
  <si>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</si>
  <si>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</si>
  <si>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</si>
  <si>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</si>
  <si>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</si>
  <si>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</si>
  <si>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</si>
  <si>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</si>
  <si>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</si>
  <si>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</si>
  <si>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</si>
  <si>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</si>
  <si>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</si>
  <si>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</si>
  <si>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</si>
  <si>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</si>
  <si>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</si>
  <si>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</si>
  <si>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</si>
  <si>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</si>
  <si>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</si>
  <si>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</si>
  <si>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</si>
  <si>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</si>
  <si>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</si>
  <si>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</si>
  <si>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</si>
  <si>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</si>
  <si>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</si>
  <si>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</si>
  <si>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</si>
  <si>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</si>
  <si>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</si>
  <si>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</si>
  <si>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</si>
  <si>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</si>
  <si>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</si>
  <si>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</si>
  <si>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</si>
  <si>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</si>
  <si>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</si>
  <si>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</si>
  <si>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</si>
  <si>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</si>
  <si>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</si>
  <si>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</si>
  <si>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</si>
  <si>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</si>
  <si>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</si>
  <si>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</si>
  <si>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</si>
  <si>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</si>
  <si>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</si>
  <si>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</si>
  <si>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</si>
  <si>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</si>
  <si>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</si>
  <si>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</si>
  <si>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</si>
  <si>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</si>
  <si>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</si>
  <si>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</si>
  <si>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</si>
  <si>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</si>
  <si>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</si>
  <si>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</si>
  <si>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</si>
  <si>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</si>
  <si>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</si>
  <si>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</si>
  <si>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</si>
  <si>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</si>
  <si>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</si>
  <si>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</si>
  <si>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</si>
  <si>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</si>
  <si>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</si>
  <si>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</si>
  <si>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</si>
  <si>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</si>
  <si>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</si>
  <si>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</si>
  <si>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</si>
  <si>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</si>
  <si>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</si>
  <si>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</si>
  <si>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</si>
  <si>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</si>
  <si>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</si>
  <si>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</si>
  <si>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</si>
  <si>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</si>
  <si>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</si>
  <si>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</si>
  <si>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</si>
  <si>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</si>
  <si>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</si>
  <si>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</si>
  <si>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</si>
  <si>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</si>
  <si>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</si>
  <si>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</si>
  <si>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</si>
  <si>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</si>
  <si>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</si>
  <si>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</si>
  <si>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</si>
  <si>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</si>
  <si>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</si>
  <si>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</si>
  <si>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</si>
  <si>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</si>
  <si>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</si>
  <si>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</si>
  <si>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</si>
  <si>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</si>
  <si>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</si>
  <si>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</si>
  <si>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</si>
  <si>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</si>
  <si>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</si>
  <si>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</si>
  <si>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</si>
  <si>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</si>
  <si>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</si>
  <si>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</si>
  <si>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</si>
  <si>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</si>
  <si>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</si>
  <si>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</si>
  <si>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</si>
  <si>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</si>
  <si>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</si>
  <si>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</si>
  <si>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</si>
  <si>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</si>
  <si>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</si>
  <si>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</si>
  <si>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</si>
  <si>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</si>
  <si>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</si>
  <si>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</si>
  <si>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</si>
  <si>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</si>
  <si>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</si>
  <si>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</si>
  <si>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</si>
  <si>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</si>
  <si>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</si>
  <si>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</si>
  <si>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</si>
  <si>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</si>
  <si>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</si>
  <si>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</si>
  <si>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</si>
  <si>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</si>
  <si>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</si>
  <si>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</si>
  <si>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</si>
  <si>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</si>
  <si>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</si>
  <si>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</si>
  <si>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</si>
  <si>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</si>
  <si>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</si>
  <si>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</si>
  <si>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</si>
  <si>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</si>
  <si>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</si>
  <si>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</si>
  <si>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</si>
  <si>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</si>
  <si>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</si>
  <si>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</si>
  <si>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</si>
  <si>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</si>
  <si>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</si>
  <si>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</si>
  <si>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</si>
  <si>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</si>
  <si>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</si>
  <si>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</si>
  <si>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</si>
  <si>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</si>
  <si>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</si>
  <si>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</si>
  <si>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</si>
  <si>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</si>
  <si>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</si>
  <si>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</si>
  <si>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</si>
  <si>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</si>
  <si>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</si>
  <si>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</si>
  <si>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</si>
  <si>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</si>
  <si>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</si>
  <si>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</si>
  <si>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</si>
  <si>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</si>
  <si>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</si>
  <si>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</si>
  <si>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</si>
  <si>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</si>
  <si>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</si>
  <si>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</si>
  <si>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</si>
  <si>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</si>
  <si>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</si>
  <si>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</si>
  <si>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</si>
  <si>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</si>
  <si>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</si>
  <si>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</si>
  <si>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</si>
  <si>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</si>
  <si>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</si>
  <si>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</si>
  <si>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</si>
  <si>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</si>
  <si>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</si>
  <si>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</si>
  <si>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</si>
  <si>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</si>
  <si>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</si>
  <si>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</si>
  <si>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</si>
  <si>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</si>
  <si>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</si>
  <si>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</si>
  <si>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</si>
  <si>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</si>
  <si>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</si>
  <si>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</si>
  <si>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</si>
  <si>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</si>
  <si>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</si>
  <si>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</si>
  <si>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</si>
  <si>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</si>
  <si>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</si>
  <si>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</si>
  <si>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</si>
  <si>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</si>
  <si>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</si>
  <si>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</si>
  <si>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</si>
  <si>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</si>
  <si>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</si>
  <si>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</si>
  <si>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</si>
  <si>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</si>
  <si>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</si>
  <si>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</si>
  <si>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</si>
  <si>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</si>
  <si>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</si>
  <si>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</si>
  <si>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</si>
  <si>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</si>
  <si>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</si>
  <si>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</si>
  <si>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</si>
  <si>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</si>
  <si>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</si>
  <si>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</si>
  <si>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</si>
  <si>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</si>
  <si>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</si>
  <si>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</si>
  <si>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</si>
  <si>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</si>
  <si>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</si>
  <si>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</si>
  <si>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</si>
  <si>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</si>
  <si>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</si>
  <si>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</si>
  <si>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</si>
  <si>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</si>
  <si>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</si>
  <si>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</si>
  <si>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</si>
  <si>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</si>
  <si>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</si>
  <si>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</si>
  <si>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</si>
  <si>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</si>
  <si>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</si>
  <si>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</si>
  <si>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</si>
  <si>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</si>
  <si>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</si>
  <si>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</si>
  <si>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</si>
  <si>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</si>
  <si>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</si>
  <si>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</si>
  <si>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</si>
  <si>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</si>
  <si>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</si>
  <si>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</si>
  <si>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</si>
  <si>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</si>
  <si>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</si>
  <si>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</si>
  <si>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</si>
  <si>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</si>
  <si>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</si>
  <si>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</si>
  <si>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</si>
  <si>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</si>
  <si>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</si>
  <si>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</si>
  <si>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</si>
  <si>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</si>
  <si>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</si>
  <si>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</si>
  <si>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</si>
  <si>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</si>
  <si>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</si>
  <si>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</si>
  <si>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</si>
  <si>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</si>
  <si>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</si>
  <si>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</si>
  <si>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</si>
  <si>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</si>
  <si>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</si>
  <si>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</si>
  <si>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</si>
  <si>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</si>
  <si>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</si>
  <si>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</si>
  <si>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</si>
  <si>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</si>
  <si>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</si>
  <si>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</si>
  <si>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</si>
  <si>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</si>
  <si>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</si>
  <si>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</si>
  <si>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</si>
  <si>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</si>
  <si>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</si>
  <si>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</si>
  <si>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</si>
  <si>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</si>
  <si>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</si>
  <si>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</si>
  <si>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</si>
  <si>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</si>
  <si>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</si>
  <si>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</si>
  <si>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</si>
  <si>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</si>
  <si>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</si>
  <si>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</si>
  <si>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</si>
  <si>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</si>
  <si>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</si>
  <si>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</si>
  <si>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</si>
  <si>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</si>
  <si>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</si>
  <si>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</si>
  <si>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</si>
  <si>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</si>
  <si>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</si>
  <si>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</si>
  <si>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</si>
  <si>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</si>
  <si>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</si>
  <si>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</si>
  <si>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</si>
  <si>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</si>
  <si>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</si>
  <si>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</si>
  <si>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</si>
  <si>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</si>
  <si>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</si>
  <si>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</si>
  <si>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</si>
  <si>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</si>
  <si>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</si>
  <si>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</si>
  <si>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</si>
  <si>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</si>
  <si>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</si>
  <si>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</si>
  <si>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</si>
  <si>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</si>
  <si>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</si>
  <si>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</si>
  <si>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</si>
  <si>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</si>
  <si>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</si>
  <si>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</si>
  <si>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</si>
  <si>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</si>
  <si>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</si>
  <si>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</si>
  <si>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</si>
  <si>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</si>
  <si>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</si>
  <si>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</si>
  <si>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</si>
  <si>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</si>
  <si>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</si>
  <si>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</si>
  <si>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</si>
  <si>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</si>
  <si>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</si>
  <si>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</si>
  <si>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</si>
  <si>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</si>
  <si>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</si>
  <si>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</si>
  <si>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</si>
  <si>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</si>
  <si>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</si>
  <si>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</si>
  <si>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</si>
  <si>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</si>
  <si>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</si>
  <si>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</si>
  <si>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</si>
  <si>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</si>
  <si>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</si>
  <si>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</si>
  <si>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</si>
  <si>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</si>
  <si>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</si>
  <si>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</si>
  <si>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</si>
  <si>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</si>
  <si>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</si>
  <si>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</si>
  <si>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</si>
  <si>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</si>
  <si>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</si>
  <si>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</si>
  <si>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</si>
  <si>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</si>
  <si>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</si>
  <si>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</si>
  <si>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</si>
  <si>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</si>
  <si>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</si>
  <si>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</si>
  <si>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</si>
  <si>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</si>
  <si>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</si>
  <si>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</si>
  <si>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</si>
  <si>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</si>
  <si>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</si>
  <si>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</si>
  <si>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</si>
  <si>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</si>
  <si>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</si>
  <si>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</si>
  <si>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</si>
  <si>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</si>
  <si>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</si>
  <si>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</si>
  <si>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</si>
  <si>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</si>
  <si>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</si>
  <si>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</si>
  <si>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</si>
  <si>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</si>
  <si>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</si>
  <si>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</si>
  <si>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</si>
  <si>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</si>
  <si>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</si>
  <si>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</si>
  <si>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</si>
  <si>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</si>
  <si>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</si>
  <si>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</si>
  <si>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</si>
  <si>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</si>
  <si>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</si>
  <si>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</si>
  <si>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</si>
  <si>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</si>
  <si>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</si>
  <si>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</si>
  <si>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</si>
  <si>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</si>
  <si>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</si>
  <si>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</si>
  <si>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</si>
  <si>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</si>
  <si>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</si>
  <si>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</si>
  <si>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</si>
  <si>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</si>
  <si>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</si>
  <si>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</si>
  <si>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</si>
  <si>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</si>
  <si>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</si>
  <si>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</si>
  <si>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</si>
  <si>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</si>
  <si>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</si>
  <si>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</si>
  <si>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</si>
  <si>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</si>
  <si>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</si>
  <si>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</si>
  <si>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</si>
  <si>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</si>
  <si>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</si>
  <si>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</si>
  <si>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</si>
  <si>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</si>
  <si>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</si>
  <si>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</si>
  <si>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</si>
  <si>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</si>
  <si>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</si>
  <si>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</si>
  <si>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</si>
  <si>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</si>
  <si>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</si>
  <si>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</si>
  <si>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</si>
  <si>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</si>
  <si>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</si>
  <si>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</si>
  <si>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</si>
  <si>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</si>
  <si>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</si>
  <si>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</si>
  <si>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</si>
  <si>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</si>
  <si>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</si>
  <si>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</si>
  <si>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</si>
  <si>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</si>
  <si>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</si>
  <si>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</si>
  <si>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</si>
  <si>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</si>
  <si>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</si>
  <si>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</si>
  <si>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</si>
  <si>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</si>
  <si>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</si>
  <si>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</si>
  <si>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</si>
  <si>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</si>
  <si>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</si>
  <si>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</si>
  <si>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</si>
  <si>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</si>
  <si>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</si>
  <si>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</si>
  <si>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</si>
  <si>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</si>
  <si>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</si>
  <si>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</si>
  <si>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</si>
  <si>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</si>
  <si>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</si>
  <si>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</si>
  <si>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</si>
  <si>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</si>
  <si>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</si>
  <si>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</si>
  <si>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</si>
  <si>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</si>
  <si>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</si>
  <si>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</si>
  <si>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</si>
  <si>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</si>
  <si>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</si>
  <si>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</si>
  <si>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</si>
  <si>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</si>
  <si>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</si>
  <si>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</si>
  <si>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</si>
  <si>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</si>
  <si>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</si>
  <si>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</si>
  <si>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</si>
  <si>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</si>
  <si>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</si>
  <si>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</si>
  <si>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</si>
  <si>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</si>
  <si>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</si>
  <si>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</si>
  <si>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</si>
  <si>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</si>
  <si>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</si>
  <si>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</si>
  <si>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</si>
  <si>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</si>
  <si>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</si>
  <si>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</si>
  <si>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</si>
  <si>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</si>
  <si>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</si>
  <si>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</si>
  <si>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</si>
  <si>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</si>
  <si>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</si>
  <si>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</si>
  <si>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</si>
  <si>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</si>
  <si>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</si>
  <si>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</si>
  <si>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</si>
  <si>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</si>
  <si>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</si>
  <si>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</si>
  <si>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</si>
  <si>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</si>
  <si>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</si>
  <si>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</si>
  <si>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</si>
  <si>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</si>
  <si>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</si>
  <si>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</si>
  <si>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</si>
  <si>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</si>
  <si>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</si>
  <si>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</si>
  <si>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</si>
  <si>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</si>
  <si>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</si>
  <si>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</si>
  <si>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</si>
  <si>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</si>
  <si>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</si>
  <si>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</si>
  <si>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</si>
  <si>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</si>
  <si>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</si>
  <si>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</si>
  <si>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</si>
  <si>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</si>
  <si>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</si>
  <si>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</si>
  <si>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</si>
  <si>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</si>
  <si>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</si>
  <si>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</si>
  <si>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</si>
  <si>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</si>
  <si>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</si>
  <si>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</si>
  <si>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</si>
  <si>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</si>
  <si>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</si>
  <si>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</si>
  <si>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</si>
  <si>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</si>
  <si>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</si>
  <si>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</si>
  <si>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</si>
  <si>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</si>
  <si>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</si>
  <si>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</si>
  <si>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</si>
  <si>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</si>
  <si>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</si>
  <si>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</si>
  <si>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</si>
  <si>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</si>
  <si>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</si>
  <si>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</si>
  <si>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</si>
  <si>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</si>
  <si>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</si>
  <si>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</si>
  <si>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</si>
  <si>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</si>
  <si>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</si>
  <si>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</si>
  <si>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</si>
  <si>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</si>
  <si>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</si>
  <si>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</si>
  <si>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</si>
  <si>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</si>
  <si>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</si>
  <si>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</si>
  <si>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</si>
  <si>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</si>
  <si>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</si>
  <si>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</si>
  <si>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</si>
  <si>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</si>
  <si>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</si>
  <si>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</si>
  <si>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</si>
  <si>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</si>
  <si>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</si>
  <si>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</si>
  <si>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</si>
  <si>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</si>
  <si>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</si>
  <si>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</si>
  <si>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</si>
  <si>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</si>
  <si>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</si>
  <si>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</si>
  <si>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</si>
  <si>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</si>
  <si>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</si>
  <si>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</si>
  <si>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</si>
  <si>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</si>
  <si>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</si>
  <si>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</si>
  <si>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</si>
  <si>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</si>
  <si>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</si>
  <si>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</si>
  <si>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</si>
  <si>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</si>
  <si>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</si>
  <si>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</si>
  <si>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</si>
  <si>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</si>
  <si>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</si>
  <si>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</si>
  <si>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</si>
  <si>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</si>
  <si>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</si>
  <si>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</si>
  <si>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</si>
  <si>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</si>
  <si>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</si>
  <si>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</si>
  <si>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</si>
  <si>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</si>
  <si>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</si>
  <si>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</si>
  <si>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</si>
  <si>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</si>
  <si>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</si>
  <si>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</si>
  <si>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</si>
  <si>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</si>
  <si>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</si>
  <si>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</si>
  <si>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</si>
  <si>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</si>
  <si>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</si>
  <si>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</si>
  <si>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</si>
  <si>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</si>
  <si>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</si>
  <si>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</si>
  <si>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</si>
  <si>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</si>
  <si>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</si>
  <si>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</si>
  <si>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</si>
  <si>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</si>
  <si>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</si>
  <si>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</si>
  <si>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</si>
  <si>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</si>
  <si>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</si>
  <si>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</si>
  <si>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</si>
  <si>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</si>
  <si>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</si>
  <si>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</si>
  <si>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</si>
  <si>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</si>
  <si>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</si>
  <si>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</si>
  <si>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</si>
  <si>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</si>
  <si>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</si>
  <si>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</si>
  <si>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</si>
  <si>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</si>
  <si>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</si>
  <si>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</si>
  <si>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</si>
  <si>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</si>
  <si>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</si>
  <si>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</si>
  <si>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</si>
  <si>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</si>
  <si>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</si>
  <si>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</si>
  <si>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</si>
  <si>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</si>
  <si>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</si>
  <si>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</si>
  <si>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</si>
  <si>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</si>
  <si>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</si>
  <si>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</si>
  <si>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</si>
  <si>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</si>
  <si>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</si>
  <si>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</si>
  <si>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</si>
  <si>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</si>
  <si>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</si>
  <si>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</si>
  <si>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</si>
  <si>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</si>
  <si>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</si>
  <si>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</si>
  <si>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</si>
  <si>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</si>
  <si>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</si>
  <si>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</si>
  <si>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</si>
  <si>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</si>
  <si>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</si>
  <si>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</si>
  <si>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</si>
  <si>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</si>
  <si>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</si>
  <si>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</si>
  <si>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</si>
  <si>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</si>
  <si>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</si>
  <si>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</si>
  <si>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</si>
  <si>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</si>
  <si>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</si>
  <si>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</si>
  <si>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</si>
  <si>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</si>
  <si>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</si>
  <si>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</si>
  <si>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</si>
  <si>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</si>
  <si>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</si>
  <si>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</si>
  <si>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</si>
  <si>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</si>
  <si>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</si>
  <si>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</si>
  <si>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</si>
  <si>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</si>
  <si>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</si>
  <si>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</si>
  <si>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</si>
  <si>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</si>
  <si>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</si>
  <si>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</si>
  <si>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</si>
  <si>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</si>
  <si>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</si>
  <si>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</si>
  <si>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</si>
  <si>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</si>
  <si>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</si>
  <si>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</si>
  <si>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</si>
  <si>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</si>
  <si>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</si>
  <si>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</si>
  <si>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</si>
  <si>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</si>
  <si>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</si>
  <si>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</si>
  <si>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</si>
  <si>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</si>
  <si>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</si>
  <si>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</si>
  <si>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</si>
  <si>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</si>
  <si>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</si>
  <si>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</si>
  <si>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</si>
  <si>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</si>
  <si>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</si>
  <si>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</si>
  <si>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</si>
  <si>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</si>
  <si>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</si>
  <si>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</si>
  <si>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</si>
  <si>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</si>
  <si>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</si>
  <si>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</si>
  <si>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</si>
  <si>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</si>
  <si>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</si>
  <si>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</si>
  <si>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</si>
  <si>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</si>
  <si>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</si>
  <si>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</si>
  <si>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</si>
  <si>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</si>
  <si>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</si>
  <si>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</si>
  <si>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</si>
  <si>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</si>
  <si>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</si>
  <si>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</si>
  <si>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</si>
  <si>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</si>
  <si>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</si>
  <si>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</si>
  <si>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</si>
  <si>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</si>
  <si>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</si>
  <si>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</si>
  <si>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</si>
  <si>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</si>
  <si>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</si>
  <si>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</si>
  <si>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</si>
  <si>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</si>
  <si>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</si>
  <si>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</si>
  <si>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</si>
  <si>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</si>
  <si>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</si>
  <si>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</si>
  <si>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</si>
  <si>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</si>
  <si>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</si>
  <si>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</si>
  <si>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</si>
  <si>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</si>
  <si>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</si>
  <si>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</si>
  <si>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</si>
  <si>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</si>
  <si>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</si>
  <si>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</si>
  <si>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</si>
  <si>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</si>
  <si>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</si>
  <si>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</si>
  <si>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</si>
  <si>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</si>
  <si>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</si>
  <si>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</si>
  <si>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</si>
  <si>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</si>
  <si>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</si>
  <si>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</si>
  <si>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</si>
  <si>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</si>
  <si>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</si>
  <si>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</si>
  <si>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</si>
  <si>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</si>
  <si>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</si>
  <si>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</si>
  <si>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</si>
  <si>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</si>
  <si>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</si>
  <si>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</si>
  <si>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</si>
  <si>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</si>
  <si>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</si>
  <si>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</si>
  <si>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</si>
  <si>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</si>
  <si>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</si>
  <si>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</si>
  <si>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</si>
  <si>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</si>
  <si>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</si>
  <si>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</si>
  <si>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</si>
  <si>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</si>
  <si>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</si>
  <si>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</si>
  <si>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</si>
  <si>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</si>
  <si>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</si>
  <si>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</si>
  <si>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</si>
  <si>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</si>
  <si>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</si>
  <si>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</si>
  <si>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</si>
  <si>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</si>
  <si>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</si>
  <si>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</si>
  <si>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</si>
  <si>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</si>
  <si>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</si>
  <si>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</si>
  <si>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</si>
  <si>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</si>
  <si>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</si>
  <si>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</si>
  <si>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</si>
  <si>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</si>
  <si>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</si>
  <si>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</si>
  <si>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</si>
  <si>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</si>
  <si>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</si>
  <si>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</si>
  <si>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</si>
  <si>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</si>
  <si>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</si>
  <si>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</si>
  <si>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</si>
  <si>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</si>
  <si>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</si>
  <si>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</si>
  <si>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</si>
  <si>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</si>
  <si>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</si>
  <si>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</si>
  <si>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</si>
  <si>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</si>
  <si>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</si>
  <si>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</si>
  <si>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</si>
  <si>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</si>
  <si>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</si>
  <si>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</si>
  <si>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</si>
  <si>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</si>
  <si>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</si>
  <si>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</si>
  <si>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</si>
  <si>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</si>
  <si>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</si>
  <si>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</si>
  <si>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</si>
  <si>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</si>
  <si>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</si>
  <si>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</si>
  <si>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</si>
  <si>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</si>
  <si>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</si>
  <si>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</si>
  <si>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</si>
  <si>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</si>
  <si>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</si>
  <si>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</si>
  <si>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</si>
  <si>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</si>
  <si>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</si>
  <si>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</si>
  <si>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</si>
  <si>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</si>
  <si>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</si>
  <si>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</si>
  <si>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</si>
  <si>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</si>
  <si>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</si>
  <si>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</si>
  <si>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</si>
  <si>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</si>
  <si>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</si>
  <si>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</si>
  <si>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</si>
  <si>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</si>
  <si>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</si>
  <si>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</si>
  <si>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</si>
  <si>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</si>
  <si>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</si>
  <si>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</si>
  <si>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</si>
  <si>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</si>
  <si>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</si>
  <si>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</si>
  <si>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</si>
  <si>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</si>
  <si>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</si>
  <si>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</si>
  <si>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</si>
  <si>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</si>
  <si>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</si>
  <si>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</si>
  <si>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</si>
  <si>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</si>
  <si>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</si>
  <si>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</si>
  <si>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</si>
  <si>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</si>
  <si>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</si>
  <si>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</si>
  <si>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</si>
  <si>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</si>
  <si>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</si>
  <si>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</si>
  <si>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</si>
  <si>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</si>
  <si>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</si>
  <si>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</si>
  <si>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</si>
  <si>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</si>
  <si>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</si>
  <si>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</si>
  <si>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</si>
  <si>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</si>
  <si>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</si>
  <si>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</si>
  <si>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</si>
  <si>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</si>
  <si>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</si>
  <si>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</si>
  <si>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</si>
  <si>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</si>
  <si>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</si>
  <si>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</si>
  <si>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</si>
  <si>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</si>
  <si>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</si>
  <si>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</si>
  <si>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</si>
  <si>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</si>
  <si>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</si>
  <si>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</si>
  <si>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</si>
  <si>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</si>
  <si>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</si>
  <si>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</si>
  <si>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</si>
  <si>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</si>
  <si>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</si>
  <si>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</si>
  <si>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</si>
  <si>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</si>
  <si>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</si>
  <si>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</si>
  <si>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</si>
  <si>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</si>
  <si>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</si>
  <si>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</si>
  <si>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</si>
  <si>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</si>
  <si>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</si>
  <si>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</si>
  <si>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</si>
  <si>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</si>
  <si>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</si>
  <si>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</si>
  <si>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</si>
  <si>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</si>
  <si>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</si>
  <si>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</si>
  <si>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</si>
  <si>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</si>
  <si>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</si>
  <si>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</si>
  <si>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</si>
  <si>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</si>
  <si>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</si>
  <si>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</si>
  <si>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</si>
  <si>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</si>
  <si>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</si>
  <si>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</si>
  <si>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</si>
  <si>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</si>
  <si>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</si>
  <si>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</si>
  <si>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</si>
  <si>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</si>
  <si>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</si>
  <si>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</si>
  <si>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</si>
  <si>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</si>
  <si>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</si>
  <si>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</si>
  <si>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</si>
  <si>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</si>
  <si>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</si>
  <si>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</si>
  <si>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</si>
  <si>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</si>
  <si>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</si>
  <si>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</si>
  <si>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</si>
  <si>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</si>
  <si>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</si>
  <si>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</si>
  <si>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</si>
  <si>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</si>
  <si>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</si>
  <si>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</si>
  <si>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</si>
  <si>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</si>
  <si>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</si>
  <si>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</si>
  <si>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</si>
  <si>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</si>
  <si>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</si>
  <si>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</si>
  <si>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</si>
  <si>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</si>
  <si>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</si>
  <si>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</si>
  <si>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</si>
  <si>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</si>
  <si>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</si>
  <si>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</si>
  <si>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</si>
  <si>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</si>
  <si>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</si>
  <si>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</si>
  <si>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</si>
  <si>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</si>
  <si>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</si>
  <si>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</si>
  <si>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</si>
  <si>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</si>
  <si>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</si>
  <si>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</si>
  <si>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</si>
  <si>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</si>
  <si>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</si>
  <si>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</si>
  <si>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</si>
  <si>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</si>
  <si>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</si>
  <si>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</si>
  <si>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</si>
  <si>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</si>
  <si>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</si>
  <si>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</si>
  <si>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</si>
  <si>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</si>
  <si>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</si>
  <si>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</si>
  <si>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</si>
  <si>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</si>
  <si>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</si>
  <si>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</si>
  <si>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</si>
  <si>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</si>
  <si>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</si>
  <si>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</si>
  <si>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</si>
  <si>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</si>
  <si>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</si>
  <si>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</si>
  <si>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</si>
  <si>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</si>
  <si>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</si>
  <si>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</si>
  <si>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</si>
  <si>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</si>
  <si>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</si>
  <si>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</si>
  <si>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</si>
  <si>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</si>
  <si>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</si>
  <si>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</si>
  <si>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</si>
  <si>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</si>
  <si>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</si>
  <si>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</si>
  <si>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</si>
  <si>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</si>
  <si>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</si>
  <si>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</si>
  <si>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</si>
  <si>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</si>
  <si>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</si>
  <si>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</si>
  <si>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</si>
  <si>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</si>
  <si>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</si>
  <si>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</si>
  <si>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</si>
  <si>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</si>
  <si>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</si>
  <si>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</si>
  <si>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</si>
  <si>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</si>
  <si>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</si>
  <si>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</si>
  <si>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</si>
  <si>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</si>
  <si>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</si>
  <si>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</si>
  <si>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</si>
  <si>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</si>
  <si>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</si>
  <si>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</si>
  <si>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</si>
  <si>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</si>
  <si>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</si>
  <si>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</si>
  <si>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</si>
  <si>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</si>
  <si>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</si>
  <si>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</si>
  <si>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</si>
  <si>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</si>
  <si>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</si>
  <si>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</si>
  <si>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</si>
  <si>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</si>
  <si>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</si>
  <si>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</si>
  <si>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</si>
  <si>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</si>
  <si>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</si>
  <si>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</si>
  <si>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</si>
  <si>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</si>
  <si>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</si>
  <si>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</si>
  <si>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</si>
  <si>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</si>
  <si>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</si>
  <si>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</si>
  <si>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</si>
  <si>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</si>
  <si>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</si>
  <si>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</si>
  <si>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</si>
  <si>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</si>
  <si>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</si>
  <si>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</si>
  <si>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</si>
  <si>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</si>
  <si>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</si>
  <si>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</si>
  <si>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</si>
  <si>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</si>
  <si>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</si>
  <si>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</si>
  <si>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</si>
  <si>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</si>
  <si>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</si>
  <si>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</si>
  <si>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</si>
  <si>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</si>
  <si>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</si>
  <si>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</si>
  <si>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</si>
  <si>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</si>
  <si>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</si>
  <si>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</si>
  <si>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</si>
  <si>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</si>
  <si>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</si>
  <si>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</si>
  <si>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</si>
  <si>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</si>
  <si>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</si>
  <si>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</si>
  <si>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</si>
  <si>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</si>
  <si>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</si>
  <si>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</si>
  <si>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</si>
  <si>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</si>
  <si>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</si>
  <si>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</si>
  <si>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</si>
  <si>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</si>
  <si>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</si>
  <si>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</si>
  <si>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</si>
  <si>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</si>
  <si>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</si>
  <si>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</si>
  <si>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</si>
  <si>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</si>
  <si>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</si>
  <si>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</si>
  <si>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</si>
  <si>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</si>
  <si>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</si>
  <si>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</si>
  <si>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</si>
  <si>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</si>
  <si>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</si>
  <si>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</si>
  <si>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</si>
  <si>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</si>
  <si>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</si>
  <si>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</si>
  <si>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</si>
  <si>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</si>
  <si>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</si>
  <si>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</si>
  <si>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</si>
  <si>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</si>
  <si>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</si>
  <si>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</si>
  <si>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</si>
  <si>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</si>
  <si>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</si>
  <si>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</si>
  <si>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</si>
  <si>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</si>
  <si>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</si>
  <si>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</si>
  <si>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</si>
  <si>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</si>
  <si>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</si>
  <si>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</si>
  <si>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</si>
  <si>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</si>
  <si>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</si>
  <si>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</si>
  <si>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</si>
  <si>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</si>
  <si>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</si>
  <si>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</si>
  <si>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</si>
  <si>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</si>
  <si>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</si>
  <si>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</si>
  <si>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</si>
  <si>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</si>
  <si>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</si>
  <si>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</si>
  <si>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</si>
  <si>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</si>
  <si>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</si>
  <si>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</si>
  <si>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</si>
  <si>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</si>
  <si>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</si>
  <si>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</si>
  <si>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</si>
  <si>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</si>
  <si>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</si>
  <si>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</si>
  <si>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</si>
  <si>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</si>
  <si>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</si>
  <si>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</si>
  <si>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</si>
  <si>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</si>
  <si>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</si>
  <si>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</si>
  <si>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</si>
  <si>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</si>
  <si>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</si>
  <si>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</si>
  <si>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</si>
  <si>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</si>
  <si>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</si>
  <si>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</si>
  <si>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</si>
  <si>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</si>
  <si>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</si>
  <si>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</si>
  <si>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</si>
  <si>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</si>
  <si>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</si>
  <si>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</si>
  <si>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</si>
  <si>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</si>
  <si>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</si>
  <si>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</si>
  <si>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</si>
  <si>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</si>
  <si>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</si>
  <si>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</si>
  <si>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</si>
  <si>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</si>
  <si>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</si>
  <si>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</si>
  <si>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</si>
  <si>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</si>
  <si>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</si>
  <si>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</si>
  <si>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</si>
  <si>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</si>
  <si>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</si>
  <si>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</si>
  <si>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</si>
  <si>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</si>
  <si>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</si>
  <si>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</si>
  <si>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</si>
  <si>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</si>
  <si>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</si>
  <si>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</si>
  <si>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</si>
  <si>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</si>
  <si>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</si>
  <si>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</si>
  <si>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</si>
  <si>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</si>
  <si>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</si>
  <si>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</si>
  <si>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</si>
  <si>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</si>
  <si>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</si>
  <si>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</si>
  <si>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</si>
  <si>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</si>
  <si>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</si>
  <si>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</si>
  <si>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</si>
  <si>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</si>
  <si>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</si>
  <si>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</si>
  <si>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</si>
  <si>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</si>
  <si>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</si>
  <si>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</si>
  <si>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</si>
  <si>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</si>
  <si>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</si>
  <si>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</si>
  <si>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</si>
  <si>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</si>
  <si>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</si>
  <si>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</si>
  <si>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</si>
  <si>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</si>
  <si>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</si>
  <si>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</si>
  <si>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</si>
  <si>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</si>
  <si>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</si>
  <si>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</si>
  <si>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</si>
  <si>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</si>
  <si>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</si>
  <si>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</si>
  <si>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</si>
  <si>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</si>
  <si>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</si>
  <si>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</si>
  <si>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</si>
  <si>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</si>
  <si>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</si>
  <si>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</si>
  <si>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</si>
  <si>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</si>
  <si>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</si>
  <si>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</si>
  <si>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</si>
  <si>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</si>
  <si>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</si>
  <si>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</si>
  <si>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</si>
  <si>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</si>
  <si>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</si>
  <si>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</si>
  <si>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</si>
  <si>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</si>
  <si>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</si>
  <si>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</si>
  <si>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</si>
  <si>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</si>
  <si>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</si>
  <si>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</si>
  <si>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</si>
  <si>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</si>
  <si>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</si>
  <si>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</si>
  <si>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</si>
  <si>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</si>
  <si>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</si>
  <si>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</si>
  <si>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</si>
  <si>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</si>
  <si>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</si>
  <si>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</si>
  <si>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</si>
  <si>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</si>
  <si>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</si>
  <si>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</si>
  <si>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</si>
  <si>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</si>
  <si>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</si>
  <si>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</si>
  <si>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</si>
  <si>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</si>
  <si>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</si>
  <si>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</si>
  <si>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</si>
  <si>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</si>
  <si>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</si>
  <si>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</si>
  <si>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</si>
  <si>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</si>
  <si>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</si>
  <si>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</si>
  <si>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</si>
  <si>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</si>
  <si>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</si>
  <si>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</si>
  <si>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</si>
  <si>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</si>
  <si>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</si>
  <si>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</si>
  <si>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</si>
  <si>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</si>
  <si>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</si>
  <si>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</si>
  <si>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</si>
  <si>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</si>
  <si>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</si>
  <si>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</si>
  <si>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</si>
  <si>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</si>
  <si>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</si>
  <si>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</si>
  <si>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</si>
  <si>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</si>
  <si>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</si>
  <si>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</si>
  <si>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</si>
  <si>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</si>
  <si>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</si>
  <si>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</si>
  <si>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</si>
  <si>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</si>
  <si>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</si>
  <si>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</si>
  <si>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</si>
  <si>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</si>
  <si>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</si>
  <si>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</si>
  <si>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</si>
  <si>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</si>
  <si>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</si>
  <si>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</si>
  <si>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</si>
  <si>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</si>
  <si>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</si>
  <si>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</si>
  <si>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</si>
  <si>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</si>
  <si>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</si>
  <si>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</si>
  <si>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</si>
  <si>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</si>
  <si>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</si>
  <si>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</si>
  <si>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</si>
  <si>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</si>
  <si>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</si>
  <si>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</si>
  <si>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</si>
  <si>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</si>
  <si>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</si>
  <si>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</si>
  <si>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</si>
  <si>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</si>
  <si>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</si>
  <si>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</si>
  <si>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</si>
  <si>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</si>
  <si>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</si>
  <si>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</si>
  <si>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</si>
  <si>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</si>
  <si>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</si>
  <si>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</si>
  <si>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</si>
  <si>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</si>
  <si>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</si>
  <si>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</si>
  <si>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</si>
  <si>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</si>
  <si>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</si>
  <si>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</si>
  <si>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</si>
  <si>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</si>
  <si>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</si>
  <si>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</si>
  <si>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</si>
  <si>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</si>
  <si>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</si>
  <si>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</si>
  <si>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</si>
  <si>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</si>
  <si>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</si>
  <si>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</si>
  <si>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</si>
  <si>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</si>
  <si>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</si>
  <si>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</si>
  <si>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</si>
  <si>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</si>
  <si>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</si>
  <si>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</si>
  <si>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</si>
  <si>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</si>
  <si>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</si>
  <si>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</si>
  <si>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</si>
  <si>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</si>
  <si>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</si>
  <si>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</si>
  <si>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</si>
  <si>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</si>
  <si>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</si>
  <si>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</si>
  <si>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</si>
  <si>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</si>
  <si>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</si>
  <si>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</si>
  <si>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</si>
  <si>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</si>
  <si>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</si>
  <si>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</si>
  <si>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</si>
  <si>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</si>
  <si>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</si>
  <si>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</si>
  <si>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</si>
  <si>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</si>
  <si>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</si>
  <si>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</si>
  <si>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</si>
  <si>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</si>
  <si>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</si>
  <si>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</si>
  <si>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</si>
  <si>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</si>
  <si>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</si>
  <si>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</si>
  <si>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</si>
  <si>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</si>
  <si>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</si>
  <si>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</si>
  <si>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</si>
  <si>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</si>
  <si>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</si>
  <si>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</si>
  <si>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</si>
  <si>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</si>
  <si>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</si>
  <si>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</si>
  <si>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</si>
  <si>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</si>
  <si>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</si>
  <si>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</si>
  <si>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</si>
  <si>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</si>
  <si>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</si>
  <si>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</si>
  <si>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</si>
  <si>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</si>
  <si>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</si>
  <si>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</si>
  <si>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</si>
  <si>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</si>
  <si>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</si>
  <si>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</si>
  <si>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</si>
  <si>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</si>
  <si>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</si>
  <si>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</si>
  <si>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</si>
  <si>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</si>
  <si>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</si>
  <si>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</si>
  <si>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</si>
  <si>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</si>
  <si>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</si>
  <si>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</si>
  <si>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</si>
  <si>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</si>
  <si>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</si>
  <si>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</si>
  <si>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</si>
  <si>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</si>
  <si>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</si>
  <si>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</si>
  <si>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</si>
  <si>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</si>
  <si>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</si>
  <si>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</si>
  <si>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</si>
  <si>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</si>
  <si>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</si>
  <si>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</si>
  <si>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</si>
  <si>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</si>
  <si>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</si>
  <si>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</si>
  <si>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</si>
  <si>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</si>
  <si>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</si>
  <si>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</si>
  <si>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</si>
  <si>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</si>
  <si>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</si>
  <si>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</si>
  <si>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</si>
  <si>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</si>
  <si>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</si>
  <si>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</si>
  <si>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</si>
  <si>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</si>
  <si>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</si>
  <si>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</si>
  <si>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</si>
  <si>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</si>
  <si>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</si>
  <si>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</si>
  <si>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</si>
  <si>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</si>
  <si>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</si>
  <si>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</si>
  <si>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</si>
  <si>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</si>
  <si>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</si>
  <si>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</si>
  <si>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</si>
  <si>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</si>
  <si>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</si>
  <si>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</si>
  <si>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</si>
  <si>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</si>
  <si>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</si>
  <si>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</si>
  <si>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</si>
  <si>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</si>
  <si>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</si>
  <si>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</si>
  <si>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</si>
  <si>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</si>
  <si>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</si>
  <si>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</si>
  <si>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</si>
  <si>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</si>
  <si>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</si>
  <si>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</si>
  <si>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</si>
  <si>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</si>
  <si>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</si>
  <si>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</si>
  <si>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</si>
  <si>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</si>
  <si>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</si>
  <si>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</si>
  <si>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</si>
  <si>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</si>
  <si>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</si>
  <si>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</si>
  <si>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</si>
  <si>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</si>
  <si>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</si>
  <si>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</si>
  <si>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</si>
  <si>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</si>
  <si>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</si>
  <si>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</si>
  <si>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</si>
  <si>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</si>
  <si>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</si>
  <si>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</si>
  <si>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</si>
  <si>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</si>
  <si>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</si>
  <si>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</si>
  <si>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</si>
  <si>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</si>
  <si>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</si>
  <si>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</si>
  <si>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</si>
  <si>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</si>
  <si>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</si>
  <si>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</si>
  <si>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</si>
  <si>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</si>
  <si>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</si>
  <si>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</si>
  <si>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</si>
  <si>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</si>
  <si>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</si>
  <si>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</si>
  <si>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</si>
  <si>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</si>
  <si>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</si>
  <si>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</si>
  <si>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</si>
  <si>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</si>
  <si>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</si>
  <si>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</si>
  <si>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</si>
  <si>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</si>
  <si>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</si>
  <si>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</si>
  <si>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</si>
  <si>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</si>
  <si>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</si>
  <si>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</si>
  <si>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</si>
  <si>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</si>
  <si>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</si>
  <si>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</si>
  <si>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</si>
  <si>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</si>
  <si>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</si>
  <si>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</si>
  <si>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</si>
  <si>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</si>
  <si>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</si>
  <si>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</si>
  <si>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</si>
  <si>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</si>
  <si>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</si>
  <si>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</si>
  <si>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</si>
  <si>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</si>
  <si>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</si>
  <si>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</si>
  <si>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</si>
  <si>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</si>
  <si>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</si>
  <si>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</si>
  <si>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</si>
  <si>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</si>
  <si>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</si>
  <si>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</si>
  <si>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</si>
  <si>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</si>
  <si>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</si>
  <si>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</si>
  <si>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</si>
  <si>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</si>
  <si>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</si>
  <si>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</si>
  <si>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</si>
  <si>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</si>
  <si>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</si>
  <si>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</si>
  <si>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</si>
  <si>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</si>
  <si>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</si>
  <si>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</si>
  <si>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</si>
  <si>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</si>
  <si>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</si>
  <si>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</si>
  <si>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</si>
  <si>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</si>
  <si>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</si>
  <si>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</si>
  <si>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</si>
  <si>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</si>
  <si>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</si>
  <si>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</si>
  <si>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</si>
  <si>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</si>
  <si>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</si>
  <si>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</si>
  <si>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</si>
  <si>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</si>
  <si>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</si>
  <si>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</si>
  <si>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</si>
  <si>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</si>
  <si>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</si>
  <si>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</si>
  <si>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</si>
  <si>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</si>
  <si>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</si>
  <si>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</si>
  <si>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</si>
  <si>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</si>
  <si>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</si>
  <si>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</si>
  <si>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</si>
  <si>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</si>
  <si>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</si>
  <si>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</si>
  <si>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</si>
  <si>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</si>
  <si>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</si>
  <si>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</si>
  <si>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</si>
  <si>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</si>
  <si>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</si>
  <si>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</si>
  <si>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</si>
  <si>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</si>
  <si>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</si>
  <si>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</si>
  <si>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</si>
  <si>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</si>
  <si>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</si>
  <si>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</si>
  <si>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</si>
  <si>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</si>
  <si>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</si>
  <si>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</si>
  <si>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</si>
  <si>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</si>
  <si>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</si>
  <si>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</si>
  <si>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</si>
  <si>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</si>
  <si>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</si>
  <si>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</si>
  <si>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</si>
  <si>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</si>
  <si>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</si>
  <si>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</si>
  <si>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</si>
  <si>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</si>
  <si>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</si>
  <si>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</si>
  <si>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</si>
  <si>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</si>
  <si>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</si>
  <si>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</si>
  <si>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</si>
  <si>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</si>
  <si>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</si>
  <si>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</si>
  <si>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</si>
  <si>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</si>
  <si>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</si>
  <si>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</si>
  <si>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</si>
  <si>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</si>
  <si>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</si>
  <si>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</si>
  <si>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</si>
  <si>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</si>
  <si>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</si>
  <si>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</si>
  <si>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</si>
  <si>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</si>
  <si>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</si>
  <si>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</si>
  <si>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</si>
  <si>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</si>
  <si>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</si>
  <si>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</si>
  <si>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</si>
  <si>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</si>
  <si>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</si>
  <si>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</si>
  <si>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</si>
  <si>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</si>
  <si>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</si>
  <si>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</si>
  <si>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</si>
  <si>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</si>
  <si>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</si>
  <si>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</si>
  <si>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</si>
  <si>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</si>
  <si>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</si>
  <si>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</si>
  <si>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</si>
  <si>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</si>
  <si>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</si>
  <si>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</si>
  <si>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</si>
  <si>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</si>
  <si>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</si>
  <si>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</si>
  <si>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</si>
  <si>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</si>
  <si>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</si>
  <si>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</si>
  <si>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</si>
  <si>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</si>
  <si>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</si>
  <si>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</si>
  <si>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</si>
  <si>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</si>
  <si>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</si>
  <si>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</si>
  <si>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</si>
  <si>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</si>
  <si>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</si>
  <si>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</si>
  <si>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</si>
  <si>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</si>
  <si>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</si>
  <si>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</si>
  <si>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</si>
  <si>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</si>
  <si>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</si>
  <si>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</si>
  <si>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</si>
  <si>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</si>
  <si>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</si>
  <si>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</si>
  <si>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</si>
  <si>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</si>
  <si>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</si>
  <si>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</si>
  <si>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</si>
  <si>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</si>
  <si>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</si>
  <si>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</si>
  <si>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</si>
  <si>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</si>
  <si>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</si>
  <si>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</si>
  <si>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</si>
  <si>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</si>
  <si>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</si>
  <si>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</si>
  <si>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</si>
  <si>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</si>
  <si>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</si>
  <si>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</si>
  <si>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</si>
  <si>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</si>
  <si>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</si>
  <si>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</si>
  <si>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</si>
  <si>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</si>
  <si>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</si>
  <si>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</si>
  <si>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</si>
  <si>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</si>
  <si>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</si>
  <si>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</si>
  <si>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</si>
  <si>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</si>
  <si>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</si>
  <si>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</si>
  <si>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</si>
  <si>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</si>
  <si>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</si>
  <si>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</si>
  <si>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</si>
  <si>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</si>
  <si>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</si>
  <si>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</si>
  <si>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</si>
  <si>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</si>
  <si>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</si>
  <si>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</si>
  <si>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</si>
  <si>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</si>
  <si>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</si>
  <si>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</si>
  <si>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</si>
  <si>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</si>
  <si>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</si>
  <si>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</si>
  <si>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</si>
  <si>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</si>
  <si>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</si>
  <si>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</si>
  <si>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</si>
  <si>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</si>
  <si>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</si>
  <si>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</si>
  <si>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</si>
  <si>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</si>
  <si>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</si>
  <si>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</si>
  <si>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</si>
  <si>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</si>
  <si>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</si>
  <si>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</si>
  <si>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</si>
  <si>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</si>
  <si>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</si>
  <si>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</si>
  <si>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</si>
  <si>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</si>
  <si>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</si>
  <si>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</si>
  <si>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</si>
  <si>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</si>
  <si>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</si>
  <si>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</si>
  <si>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</si>
  <si>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</si>
  <si>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</si>
  <si>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</si>
  <si>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</si>
  <si>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</si>
  <si>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</si>
  <si>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</si>
  <si>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</si>
  <si>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</si>
  <si>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</si>
  <si>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</si>
  <si>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</si>
  <si>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</si>
  <si>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</si>
  <si>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</si>
  <si>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</si>
  <si>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</si>
  <si>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</si>
  <si>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</si>
  <si>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</si>
  <si>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</si>
  <si>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</si>
  <si>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</si>
  <si>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</si>
  <si>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</si>
  <si>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</si>
  <si>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</si>
  <si>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</si>
  <si>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</si>
  <si>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</si>
  <si>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</si>
  <si>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</si>
  <si>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</si>
  <si>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</si>
  <si>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</si>
  <si>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</si>
  <si>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</si>
  <si>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</si>
  <si>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</si>
  <si>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</si>
  <si>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</si>
  <si>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</si>
  <si>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</si>
  <si>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</si>
  <si>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</si>
  <si>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</si>
  <si>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</si>
  <si>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</si>
  <si>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</si>
  <si>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</si>
  <si>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</si>
  <si>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</si>
  <si>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</si>
  <si>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</si>
  <si>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</si>
  <si>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</si>
  <si>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</si>
  <si>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</si>
  <si>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</si>
  <si>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</si>
  <si>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</si>
  <si>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</si>
  <si>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</si>
  <si>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</si>
  <si>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</si>
  <si>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</si>
  <si>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</si>
  <si>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</si>
  <si>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</si>
  <si>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</si>
  <si>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</si>
  <si>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</si>
  <si>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</si>
  <si>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</si>
  <si>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</si>
  <si>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</si>
  <si>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</si>
  <si>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</si>
  <si>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</si>
  <si>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</si>
  <si>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</si>
  <si>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</si>
  <si>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</si>
  <si>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</si>
  <si>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</si>
  <si>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</si>
  <si>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</si>
  <si>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</si>
  <si>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</si>
  <si>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</si>
  <si>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</si>
  <si>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</si>
  <si>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</si>
  <si>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</si>
  <si>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</si>
  <si>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</si>
  <si>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</si>
  <si>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</si>
  <si>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</si>
  <si>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</si>
  <si>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</si>
  <si>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</si>
  <si>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</si>
  <si>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</si>
  <si>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</si>
  <si>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</si>
  <si>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</si>
  <si>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</si>
  <si>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</si>
  <si>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</si>
  <si>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</si>
  <si>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</si>
  <si>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</si>
  <si>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</si>
  <si>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</si>
  <si>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</si>
  <si>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</si>
  <si>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</si>
  <si>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</si>
  <si>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</si>
  <si>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</si>
  <si>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</si>
  <si>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</si>
  <si>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</si>
  <si>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</si>
  <si>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</si>
  <si>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</si>
  <si>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</si>
  <si>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</si>
  <si>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</si>
  <si>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</si>
  <si>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</si>
  <si>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</si>
  <si>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</si>
  <si>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</si>
  <si>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</si>
  <si>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</si>
  <si>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</si>
  <si>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</si>
  <si>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</si>
  <si>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</si>
  <si>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</si>
  <si>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</si>
  <si>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</si>
  <si>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</si>
  <si>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</si>
  <si>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</si>
  <si>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</si>
  <si>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</si>
  <si>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</si>
  <si>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</si>
  <si>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</si>
  <si>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</si>
  <si>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</si>
  <si>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</si>
  <si>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</si>
  <si>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</si>
  <si>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</si>
  <si>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</si>
  <si>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</si>
  <si>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</si>
  <si>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</si>
  <si>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</si>
  <si>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</si>
  <si>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</si>
  <si>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</si>
  <si>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</si>
  <si>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</si>
  <si>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</si>
  <si>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</si>
  <si>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</si>
  <si>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</si>
  <si>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</si>
  <si>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</si>
  <si>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</si>
  <si>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</si>
  <si>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</si>
  <si>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</si>
  <si>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</si>
  <si>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</si>
  <si>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</si>
  <si>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</si>
  <si>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</si>
  <si>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</si>
  <si>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</si>
  <si>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</si>
  <si>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</si>
  <si>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</si>
  <si>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</si>
  <si>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</si>
  <si>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</si>
  <si>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</si>
  <si>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</si>
  <si>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</si>
  <si>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</si>
  <si>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</si>
  <si>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</si>
  <si>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</si>
  <si>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</si>
  <si>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</si>
  <si>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</si>
  <si>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</si>
  <si>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</si>
  <si>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</si>
  <si>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</si>
  <si>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</si>
  <si>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</si>
  <si>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</si>
  <si>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</si>
  <si>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</si>
  <si>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</si>
  <si>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</si>
  <si>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</si>
  <si>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</si>
  <si>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</si>
  <si>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</si>
  <si>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</si>
  <si>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</si>
  <si>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</si>
  <si>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</si>
  <si>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</si>
  <si>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</si>
  <si>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</si>
  <si>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</si>
  <si>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</si>
  <si>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</si>
  <si>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</si>
  <si>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</si>
  <si>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</si>
  <si>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</si>
  <si>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</si>
  <si>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</si>
  <si>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</si>
  <si>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</si>
  <si>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</si>
  <si>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</si>
  <si>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</si>
  <si>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</si>
  <si>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</si>
  <si>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</si>
  <si>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</si>
  <si>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</si>
  <si>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</si>
  <si>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</si>
  <si>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</si>
  <si>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</si>
  <si>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</si>
  <si>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</si>
  <si>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</si>
  <si>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</si>
  <si>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</si>
  <si>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</si>
  <si>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</si>
  <si>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</si>
  <si>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</si>
  <si>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</si>
  <si>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</si>
  <si>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</si>
  <si>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</si>
  <si>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</si>
  <si>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</si>
  <si>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</si>
  <si>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</si>
  <si>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</si>
  <si>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</si>
  <si>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</si>
  <si>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</si>
  <si>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</si>
  <si>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</si>
  <si>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</si>
  <si>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</si>
  <si>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</si>
  <si>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</si>
  <si>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</si>
  <si>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</si>
  <si>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</si>
  <si>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</si>
  <si>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</si>
  <si>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</si>
  <si>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</si>
  <si>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</si>
  <si>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</si>
  <si>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</si>
  <si>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</si>
  <si>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</si>
  <si>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</si>
  <si>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</si>
  <si>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</si>
  <si>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</si>
  <si>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</si>
  <si>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</si>
  <si>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</si>
  <si>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</si>
  <si>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</si>
  <si>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</si>
  <si>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</si>
  <si>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</si>
  <si>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</si>
  <si>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</si>
  <si>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</si>
  <si>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</si>
  <si>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</si>
  <si>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</si>
  <si>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</si>
  <si>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</si>
  <si>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</si>
  <si>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</si>
  <si>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</si>
  <si>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</si>
  <si>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</si>
  <si>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</si>
  <si>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</si>
  <si>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</si>
  <si>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</si>
  <si>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</si>
  <si>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</si>
  <si>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</si>
  <si>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</si>
  <si>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</si>
  <si>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</si>
  <si>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</si>
  <si>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</si>
  <si>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</si>
  <si>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</si>
  <si>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</si>
  <si>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</si>
  <si>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</si>
  <si>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</si>
  <si>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</si>
  <si>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</si>
  <si>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</si>
  <si>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</si>
  <si>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</si>
  <si>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</si>
  <si>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</si>
  <si>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</si>
  <si>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</si>
  <si>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</si>
  <si>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</si>
  <si>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</si>
  <si>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</si>
  <si>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</si>
  <si>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</si>
  <si>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</si>
  <si>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</si>
  <si>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</si>
  <si>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</si>
  <si>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</si>
  <si>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</si>
  <si>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</si>
  <si>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</si>
  <si>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</si>
  <si>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</si>
  <si>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</si>
  <si>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</si>
  <si>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</si>
  <si>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</si>
  <si>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</si>
  <si>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</si>
  <si>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</si>
  <si>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</si>
  <si>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</si>
  <si>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</si>
  <si>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</si>
  <si>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</si>
  <si>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</si>
  <si>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</si>
  <si>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</si>
  <si>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</si>
  <si>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</si>
  <si>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</si>
  <si>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</si>
  <si>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</si>
  <si>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</si>
  <si>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</si>
  <si>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</si>
  <si>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</si>
  <si>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</si>
  <si>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</si>
  <si>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</si>
  <si>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</si>
  <si>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</si>
  <si>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</si>
  <si>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</si>
  <si>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</si>
  <si>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</si>
  <si>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</si>
  <si>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</si>
  <si>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</si>
  <si>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</si>
  <si>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</si>
  <si>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</si>
  <si>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</si>
  <si>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</si>
  <si>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</si>
  <si>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</si>
  <si>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</si>
  <si>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</si>
  <si>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</si>
  <si>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</si>
  <si>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</si>
  <si>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</si>
  <si>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</si>
  <si>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</si>
  <si>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</si>
  <si>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</si>
  <si>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</si>
  <si>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</si>
  <si>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</si>
  <si>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</si>
  <si>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</si>
  <si>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</si>
  <si>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</si>
  <si>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</si>
  <si>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</si>
  <si>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</si>
  <si>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</si>
  <si>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</si>
  <si>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</si>
  <si>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</si>
  <si>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</si>
  <si>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</si>
  <si>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</si>
  <si>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</si>
  <si>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</si>
  <si>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</si>
  <si>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</si>
  <si>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</si>
  <si>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</si>
  <si>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</si>
  <si>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</si>
  <si>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</si>
  <si>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</si>
  <si>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</si>
  <si>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</si>
  <si>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</si>
  <si>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</si>
  <si>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</si>
  <si>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</si>
  <si>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</si>
  <si>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</si>
  <si>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</si>
  <si>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</si>
  <si>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</si>
  <si>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</si>
  <si>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</si>
  <si>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</si>
  <si>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</si>
  <si>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</si>
  <si>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</si>
  <si>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</si>
  <si>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</si>
  <si>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</si>
  <si>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</si>
  <si>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</si>
  <si>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</si>
  <si>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</si>
  <si>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</si>
  <si>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</si>
  <si>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</si>
  <si>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</si>
  <si>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</si>
  <si>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</si>
  <si>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</si>
  <si>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</si>
  <si>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</si>
  <si>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</si>
  <si>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</si>
  <si>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</si>
  <si>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</si>
  <si>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</si>
  <si>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</si>
  <si>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</si>
  <si>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</si>
  <si>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</si>
  <si>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</si>
  <si>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</si>
  <si>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</si>
  <si>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</si>
  <si>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</si>
  <si>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</si>
  <si>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</si>
  <si>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</si>
  <si>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</si>
  <si>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</si>
  <si>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</si>
  <si>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</si>
  <si>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</si>
  <si>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</si>
  <si>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</si>
  <si>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</si>
  <si>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</si>
  <si>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</si>
  <si>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</si>
  <si>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</si>
  <si>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</si>
  <si>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</si>
  <si>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</si>
  <si>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</si>
  <si>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</si>
  <si>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</si>
  <si>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</si>
  <si>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</si>
  <si>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</si>
  <si>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</si>
  <si>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</si>
  <si>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</si>
  <si>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</si>
  <si>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</si>
  <si>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</si>
  <si>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</si>
  <si>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</si>
  <si>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</si>
  <si>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</si>
  <si>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</si>
  <si>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</si>
  <si>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</si>
  <si>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</si>
  <si>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</si>
  <si>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</si>
  <si>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</si>
  <si>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</si>
  <si>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</si>
  <si>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</si>
  <si>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</si>
  <si>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</si>
  <si>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</si>
  <si>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</si>
  <si>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</si>
  <si>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</si>
  <si>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</si>
  <si>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</si>
  <si>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</si>
  <si>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</si>
  <si>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</si>
  <si>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</si>
  <si>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</si>
  <si>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</si>
  <si>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</si>
  <si>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</si>
  <si>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</si>
  <si>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</si>
  <si>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</si>
  <si>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</si>
  <si>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</si>
  <si>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</si>
  <si>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</si>
  <si>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</si>
  <si>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</si>
  <si>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</si>
  <si>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</si>
  <si>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</si>
  <si>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</si>
  <si>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</si>
  <si>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</si>
  <si>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</si>
  <si>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</si>
  <si>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</si>
  <si>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</si>
  <si>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</si>
  <si>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</si>
  <si>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</si>
  <si>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</si>
  <si>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</si>
  <si>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</si>
  <si>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</si>
  <si>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</si>
  <si>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</si>
  <si>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</si>
  <si>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</si>
  <si>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</si>
  <si>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</si>
  <si>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</si>
  <si>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</si>
  <si>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</si>
  <si>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</si>
  <si>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</si>
  <si>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</si>
  <si>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</si>
  <si>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</si>
  <si>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</si>
  <si>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</si>
  <si>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</si>
  <si>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</si>
  <si>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</si>
  <si>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</si>
  <si>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</si>
  <si>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</si>
  <si>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</si>
  <si>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</si>
  <si>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</si>
  <si>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</si>
  <si>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</si>
  <si>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</si>
  <si>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</si>
  <si>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</si>
  <si>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</si>
  <si>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</si>
  <si>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</si>
  <si>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</si>
  <si>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</si>
  <si>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</si>
  <si>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</si>
  <si>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</si>
  <si>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</si>
  <si>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</si>
  <si>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</si>
  <si>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</si>
  <si>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</si>
  <si>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</si>
  <si>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</si>
  <si>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</si>
  <si>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</si>
  <si>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</si>
  <si>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</si>
  <si>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</si>
  <si>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</si>
  <si>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</si>
  <si>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</si>
  <si>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</si>
  <si>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</si>
  <si>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</si>
  <si>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</si>
  <si>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</si>
  <si>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</si>
  <si>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</si>
  <si>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</si>
  <si>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</si>
  <si>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</si>
  <si>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</si>
  <si>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</si>
  <si>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</si>
  <si>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</si>
  <si>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</si>
  <si>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</si>
  <si>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</si>
  <si>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</si>
  <si>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</si>
  <si>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</si>
  <si>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</si>
  <si>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</si>
  <si>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</si>
  <si>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</si>
  <si>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</si>
  <si>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</si>
  <si>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</si>
  <si>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</si>
  <si>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</si>
  <si>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</si>
  <si>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</si>
  <si>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</si>
  <si>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</si>
  <si>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</si>
  <si>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</si>
  <si>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</si>
  <si>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</si>
  <si>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</si>
  <si>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</si>
  <si>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</si>
  <si>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</si>
  <si>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</si>
  <si>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</si>
  <si>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</si>
  <si>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</si>
  <si>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</si>
  <si>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</si>
  <si>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</si>
  <si>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</si>
  <si>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</si>
  <si>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</si>
  <si>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</si>
  <si>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</si>
  <si>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</si>
  <si>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</si>
  <si>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</si>
  <si>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</si>
  <si>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</si>
  <si>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</si>
  <si>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</si>
  <si>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</si>
  <si>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</si>
  <si>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</si>
  <si>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</si>
  <si>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</si>
  <si>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</si>
  <si>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</si>
  <si>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</si>
  <si>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</si>
  <si>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</si>
  <si>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</si>
  <si>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</si>
  <si>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</si>
  <si>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</si>
  <si>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</si>
  <si>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</si>
  <si>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</si>
  <si>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</si>
  <si>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</si>
  <si>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</si>
  <si>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</si>
  <si>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</si>
  <si>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</si>
  <si>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</si>
  <si>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</si>
  <si>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</si>
  <si>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</si>
  <si>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</si>
  <si>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</si>
  <si>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</si>
  <si>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</si>
  <si>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</si>
  <si>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</si>
  <si>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</si>
  <si>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</si>
  <si>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</si>
  <si>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</si>
  <si>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</si>
  <si>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</si>
  <si>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</si>
  <si>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</si>
  <si>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</si>
  <si>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</si>
  <si>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</si>
  <si>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</si>
  <si>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</si>
  <si>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</si>
  <si>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</si>
  <si>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</si>
  <si>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</si>
  <si>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</si>
  <si>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</si>
  <si>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</si>
  <si>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</si>
  <si>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</si>
  <si>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</si>
  <si>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</si>
  <si>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</si>
  <si>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</si>
  <si>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</si>
  <si>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</si>
  <si>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</si>
  <si>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</si>
  <si>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</si>
  <si>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</si>
  <si>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</si>
  <si>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</si>
  <si>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</si>
  <si>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</si>
  <si>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</si>
  <si>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</si>
  <si>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</si>
  <si>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</si>
  <si>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</si>
  <si>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</si>
  <si>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</si>
  <si>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</si>
  <si>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</si>
  <si>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</si>
  <si>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</si>
  <si>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</si>
  <si>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</si>
  <si>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</si>
  <si>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</si>
  <si>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</si>
  <si>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</si>
  <si>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</si>
  <si>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</si>
  <si>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</si>
  <si>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</si>
  <si>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</si>
  <si>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</si>
  <si>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</si>
  <si>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</si>
  <si>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</si>
  <si>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</si>
  <si>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</si>
  <si>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</si>
  <si>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</si>
  <si>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</si>
  <si>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</si>
  <si>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</si>
  <si>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</si>
  <si>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</si>
  <si>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</si>
  <si>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</si>
  <si>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</si>
  <si>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</si>
  <si>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</si>
  <si>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</si>
  <si>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</si>
  <si>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</si>
  <si>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</si>
  <si>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</si>
  <si>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</si>
  <si>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</si>
  <si>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</si>
  <si>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</si>
  <si>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</si>
  <si>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</si>
  <si>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</si>
  <si>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</si>
  <si>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</si>
  <si>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</si>
  <si>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</si>
  <si>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</si>
  <si>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</si>
  <si>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</si>
  <si>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</si>
  <si>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</si>
  <si>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</si>
  <si>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</si>
  <si>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</si>
  <si>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</si>
  <si>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</si>
  <si>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</si>
  <si>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</si>
  <si>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</si>
  <si>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</si>
  <si>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</si>
  <si>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</si>
  <si>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</si>
  <si>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</si>
  <si>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</si>
  <si>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</si>
  <si>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</si>
  <si>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</si>
  <si>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</si>
  <si>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</si>
  <si>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</si>
  <si>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</si>
  <si>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</si>
  <si>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</si>
  <si>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</si>
  <si>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</si>
  <si>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</si>
  <si>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</si>
  <si>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</si>
  <si>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</si>
  <si>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</si>
  <si>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</si>
  <si>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</si>
  <si>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</si>
  <si>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</si>
  <si>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</si>
  <si>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</si>
  <si>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</si>
  <si>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</si>
  <si>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</si>
  <si>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</si>
  <si>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</si>
  <si>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</si>
  <si>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</si>
  <si>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</si>
  <si>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</si>
  <si>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</si>
  <si>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</si>
  <si>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</si>
  <si>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</si>
  <si>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</si>
  <si>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</si>
  <si>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</si>
  <si>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</si>
  <si>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</si>
  <si>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</si>
  <si>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</si>
  <si>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</si>
  <si>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</si>
  <si>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</si>
  <si>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</si>
  <si>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</si>
  <si>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</si>
  <si>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</si>
  <si>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</si>
  <si>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</si>
  <si>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</si>
  <si>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</si>
  <si>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</si>
  <si>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</si>
  <si>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</si>
  <si>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</si>
  <si>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</si>
  <si>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</si>
  <si>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</si>
  <si>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</si>
  <si>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</si>
  <si>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</si>
  <si>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</si>
  <si>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</si>
  <si>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</si>
  <si>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</si>
  <si>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</si>
  <si>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</si>
  <si>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</si>
  <si>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</si>
  <si>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</si>
  <si>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</si>
  <si>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</si>
  <si>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</si>
  <si>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</si>
  <si>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</si>
  <si>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</si>
  <si>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</si>
  <si>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</si>
  <si>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</si>
  <si>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</si>
  <si>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</si>
  <si>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</si>
  <si>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</si>
  <si>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</si>
  <si>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</si>
  <si>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</si>
  <si>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</si>
  <si>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</si>
  <si>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</si>
  <si>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</si>
  <si>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</si>
  <si>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</si>
  <si>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</si>
  <si>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</si>
  <si>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</si>
  <si>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</si>
  <si>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</si>
  <si>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</si>
  <si>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</si>
  <si>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</si>
  <si>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</si>
  <si>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</si>
  <si>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</si>
  <si>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</si>
  <si>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</si>
  <si>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</si>
  <si>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</si>
  <si>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</si>
  <si>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</si>
  <si>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</si>
  <si>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</si>
  <si>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</si>
  <si>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</si>
  <si>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</si>
  <si>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</si>
  <si>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</si>
  <si>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</si>
  <si>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</si>
  <si>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</si>
  <si>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</si>
  <si>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</si>
  <si>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</si>
  <si>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</si>
  <si>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</si>
  <si>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</si>
  <si>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</si>
  <si>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</si>
  <si>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</si>
  <si>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</si>
  <si>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</si>
  <si>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</si>
  <si>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</si>
  <si>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</si>
  <si>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</si>
  <si>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</si>
  <si>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</si>
  <si>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</si>
  <si>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</si>
  <si>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</si>
  <si>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</si>
  <si>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</si>
  <si>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</si>
  <si>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</si>
  <si>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</si>
  <si>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</si>
  <si>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</si>
  <si>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</si>
  <si>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</si>
  <si>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</si>
  <si>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</si>
  <si>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</si>
  <si>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</si>
  <si>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</si>
  <si>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</si>
  <si>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</si>
  <si>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</si>
  <si>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</si>
  <si>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</si>
  <si>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</si>
  <si>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</si>
  <si>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</si>
  <si>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</si>
  <si>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</si>
  <si>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</si>
  <si>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</si>
  <si>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</si>
  <si>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</si>
  <si>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</si>
  <si>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</si>
  <si>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</si>
  <si>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</si>
  <si>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</si>
  <si>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</si>
  <si>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</si>
  <si>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</si>
  <si>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</si>
  <si>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</si>
  <si>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</si>
  <si>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</si>
  <si>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</si>
  <si>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</si>
  <si>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</si>
  <si>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</si>
  <si>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</si>
  <si>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</si>
  <si>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</si>
  <si>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</si>
  <si>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</si>
  <si>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</si>
  <si>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</si>
  <si>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</si>
  <si>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</si>
  <si>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</si>
  <si>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</si>
  <si>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</si>
  <si>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</si>
  <si>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</si>
  <si>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</si>
  <si>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</si>
  <si>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</si>
  <si>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</si>
  <si>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</si>
  <si>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</si>
  <si>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</si>
  <si>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</si>
  <si>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</si>
  <si>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</si>
  <si>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</si>
  <si>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</si>
  <si>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</si>
  <si>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</si>
  <si>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</si>
  <si>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</si>
  <si>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</si>
  <si>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</si>
  <si>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</si>
  <si>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</si>
  <si>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</si>
  <si>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</si>
  <si>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</si>
  <si>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</si>
  <si>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</si>
  <si>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</si>
  <si>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</si>
  <si>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</si>
  <si>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</si>
  <si>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</si>
  <si>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</si>
  <si>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</si>
  <si>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</si>
  <si>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</si>
  <si>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</si>
  <si>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</si>
  <si>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</si>
  <si>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</si>
  <si>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</si>
  <si>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</si>
  <si>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</si>
  <si>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</si>
  <si>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</si>
  <si>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</si>
  <si>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</si>
  <si>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</si>
  <si>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</si>
  <si>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</si>
  <si>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</si>
  <si>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</si>
  <si>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</si>
  <si>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</si>
  <si>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</si>
  <si>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</si>
  <si>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</si>
  <si>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</si>
  <si>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</si>
  <si>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</si>
  <si>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</si>
  <si>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</si>
  <si>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</si>
  <si>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</si>
  <si>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</si>
  <si>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</si>
  <si>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</si>
  <si>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</si>
  <si>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</si>
  <si>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</si>
  <si>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</si>
  <si>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</si>
  <si>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</si>
  <si>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</si>
  <si>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</si>
  <si>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</si>
  <si>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</si>
  <si>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</si>
  <si>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</si>
  <si>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</si>
  <si>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</si>
  <si>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</si>
  <si>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</si>
  <si>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</si>
  <si>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</si>
  <si>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</si>
  <si>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</si>
  <si>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</si>
  <si>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</si>
  <si>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</si>
  <si>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</si>
  <si>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</si>
  <si>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</si>
  <si>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</si>
  <si>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</si>
  <si>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</si>
  <si>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</si>
  <si>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</si>
  <si>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</si>
  <si>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</si>
  <si>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</si>
  <si>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</si>
  <si>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</si>
  <si>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</si>
  <si>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</si>
  <si>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</si>
  <si>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</si>
  <si>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</si>
  <si>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</si>
  <si>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</si>
  <si>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</si>
  <si>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</si>
  <si>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</si>
  <si>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</si>
  <si>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</si>
  <si>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</si>
  <si>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</si>
  <si>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</si>
  <si>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</si>
  <si>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</si>
  <si>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</si>
  <si>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</si>
  <si>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</si>
  <si>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</si>
  <si>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</si>
  <si>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</si>
  <si>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</si>
  <si>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</si>
  <si>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</si>
  <si>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</si>
  <si>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</si>
  <si>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</si>
  <si>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</si>
  <si>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</si>
  <si>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</si>
  <si>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</si>
  <si>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</si>
  <si>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</si>
  <si>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</si>
  <si>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</si>
  <si>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</si>
  <si>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</si>
  <si>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</si>
  <si>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</si>
  <si>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</si>
  <si>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</si>
  <si>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</si>
  <si>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</si>
  <si>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</si>
  <si>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</si>
  <si>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</si>
  <si>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</si>
  <si>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</si>
  <si>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</si>
  <si>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</si>
  <si>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</si>
  <si>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</si>
  <si>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</si>
  <si>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</si>
  <si>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</si>
  <si>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</si>
  <si>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</si>
  <si>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</si>
  <si>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</si>
  <si>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</si>
  <si>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</si>
  <si>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</si>
  <si>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</si>
  <si>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</si>
  <si>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</si>
  <si>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</si>
  <si>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</si>
  <si>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</si>
  <si>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</si>
  <si>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</si>
  <si>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</si>
  <si>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</si>
  <si>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</si>
  <si>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</si>
  <si>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</si>
  <si>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</si>
  <si>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</si>
  <si>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</si>
  <si>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</si>
  <si>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</si>
  <si>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</si>
  <si>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</si>
  <si>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</si>
  <si>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</si>
  <si>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</si>
  <si>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</si>
  <si>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</si>
  <si>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</si>
  <si>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</si>
  <si>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</si>
  <si>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</si>
  <si>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</si>
  <si>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</si>
  <si>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</si>
  <si>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</si>
  <si>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</si>
  <si>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</si>
  <si>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</si>
  <si>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</si>
  <si>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</si>
  <si>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</si>
  <si>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</si>
  <si>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</si>
  <si>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</si>
  <si>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</si>
  <si>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</si>
  <si>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</si>
  <si>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</si>
  <si>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</si>
  <si>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</si>
  <si>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</si>
  <si>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</si>
  <si>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</si>
  <si>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</si>
  <si>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</si>
  <si>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</si>
  <si>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</si>
  <si>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</si>
  <si>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</si>
  <si>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</si>
  <si>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</si>
  <si>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</si>
  <si>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</si>
  <si>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</si>
  <si>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</si>
  <si>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</si>
  <si>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</si>
  <si>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</si>
  <si>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</si>
  <si>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</si>
  <si>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</si>
  <si>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</si>
  <si>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</si>
  <si>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</si>
  <si>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</si>
  <si>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</si>
  <si>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</si>
  <si>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</si>
  <si>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</si>
  <si>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</si>
  <si>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</si>
  <si>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</si>
  <si>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</si>
  <si>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</si>
  <si>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</si>
  <si>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</si>
  <si>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</si>
  <si>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</si>
  <si>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</si>
  <si>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</si>
  <si>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</si>
  <si>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</si>
  <si>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</si>
  <si>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</si>
  <si>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</si>
  <si>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</si>
  <si>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</si>
  <si>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</si>
  <si>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</si>
  <si>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</si>
  <si>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</si>
  <si>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</si>
  <si>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</si>
  <si>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</si>
  <si>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</si>
  <si>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</si>
  <si>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</si>
  <si>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</si>
  <si>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</si>
  <si>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</si>
  <si>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</si>
  <si>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</si>
  <si>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</si>
  <si>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</si>
  <si>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</si>
  <si>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</si>
  <si>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</si>
  <si>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</si>
  <si>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</si>
  <si>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</si>
  <si>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</si>
  <si>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</si>
  <si>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</si>
  <si>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</si>
  <si>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</si>
  <si>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</si>
  <si>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</si>
  <si>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</si>
  <si>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</si>
  <si>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</si>
  <si>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</si>
  <si>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</si>
  <si>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</si>
  <si>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</si>
  <si>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</si>
  <si>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</si>
  <si>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</si>
  <si>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</si>
  <si>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</si>
  <si>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</si>
  <si>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</si>
  <si>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</si>
  <si>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</si>
  <si>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</si>
  <si>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</si>
  <si>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</si>
  <si>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</si>
  <si>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</si>
  <si>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</si>
  <si>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</si>
  <si>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</si>
  <si>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</si>
  <si>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</si>
  <si>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</si>
  <si>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</si>
  <si>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</si>
  <si>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</si>
  <si>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</si>
  <si>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</si>
  <si>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</si>
  <si>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</si>
  <si>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</si>
  <si>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</si>
  <si>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</si>
  <si>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</si>
  <si>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</si>
  <si>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</si>
  <si>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</si>
  <si>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</si>
  <si>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</si>
  <si>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</si>
  <si>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</si>
  <si>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</si>
  <si>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</si>
  <si>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</si>
  <si>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</si>
  <si>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</si>
  <si>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</si>
  <si>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</si>
  <si>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</si>
  <si>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</si>
  <si>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</si>
  <si>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</si>
  <si>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</si>
  <si>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</si>
  <si>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</si>
  <si>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</si>
  <si>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</si>
  <si>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</si>
  <si>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</si>
  <si>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</si>
  <si>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</si>
  <si>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</si>
  <si>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</si>
  <si>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</si>
  <si>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</si>
  <si>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</si>
  <si>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</si>
  <si>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</si>
  <si>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</si>
  <si>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</si>
  <si>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</si>
  <si>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</si>
  <si>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</si>
  <si>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</si>
  <si>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</si>
  <si>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</si>
  <si>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</si>
  <si>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</si>
  <si>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</si>
  <si>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</si>
  <si>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</si>
  <si>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</si>
  <si>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</si>
  <si>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</si>
  <si>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</si>
  <si>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</si>
  <si>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</si>
  <si>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</si>
  <si>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</si>
  <si>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</si>
  <si>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</si>
  <si>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</si>
  <si>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</si>
  <si>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</si>
  <si>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</si>
  <si>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</si>
  <si>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</si>
  <si>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</si>
  <si>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</si>
  <si>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</si>
  <si>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</si>
  <si>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</si>
  <si>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</si>
  <si>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</si>
  <si>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</si>
  <si>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</si>
  <si>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</si>
  <si>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</si>
  <si>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</si>
  <si>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</si>
  <si>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</si>
  <si>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</si>
  <si>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</si>
  <si>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</si>
  <si>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</si>
  <si>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</si>
  <si>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</si>
  <si>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</si>
  <si>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</si>
  <si>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</si>
  <si>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</si>
  <si>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</si>
  <si>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</si>
  <si>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</si>
  <si>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</si>
  <si>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</si>
  <si>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</si>
  <si>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</si>
  <si>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</si>
  <si>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</si>
  <si>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</si>
  <si>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</si>
  <si>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</si>
  <si>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</si>
  <si>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</si>
  <si>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</si>
  <si>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</si>
  <si>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</si>
  <si>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</si>
  <si>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</si>
  <si>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</si>
  <si>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</si>
  <si>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</si>
  <si>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</si>
  <si>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</si>
  <si>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</si>
  <si>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</si>
  <si>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</si>
  <si>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</si>
  <si>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</si>
  <si>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</si>
  <si>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</si>
  <si>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</si>
  <si>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</si>
  <si>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</si>
  <si>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</si>
  <si>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</si>
  <si>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</si>
  <si>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</si>
  <si>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</si>
  <si>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</si>
  <si>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</si>
  <si>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</si>
  <si>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</si>
  <si>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</si>
  <si>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</si>
  <si>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</si>
  <si>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</si>
  <si>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</si>
  <si>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</si>
  <si>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</si>
  <si>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</si>
  <si>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</si>
  <si>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</si>
  <si>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</si>
  <si>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</si>
  <si>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</si>
  <si>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</si>
  <si>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</si>
  <si>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</si>
  <si>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</si>
  <si>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</si>
  <si>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</si>
  <si>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</si>
  <si>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</si>
  <si>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</si>
  <si>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</si>
  <si>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</si>
  <si>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</si>
  <si>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</si>
  <si>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</si>
  <si>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</si>
  <si>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</si>
  <si>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</si>
  <si>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</si>
  <si>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</si>
  <si>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</si>
  <si>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</si>
  <si>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</si>
  <si>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</si>
  <si>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</si>
  <si>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</si>
  <si>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</si>
  <si>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</si>
  <si>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</si>
  <si>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</si>
  <si>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</si>
  <si>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</si>
  <si>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</si>
  <si>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</si>
  <si>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</si>
  <si>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</si>
  <si>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</si>
  <si>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</si>
  <si>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</si>
  <si>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</si>
  <si>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</si>
  <si>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</si>
  <si>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</si>
  <si>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</si>
  <si>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</si>
  <si>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</si>
  <si>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</si>
  <si>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</si>
  <si>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</si>
  <si>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</si>
  <si>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</si>
  <si>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</si>
  <si>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</si>
  <si>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</si>
  <si>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</si>
  <si>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</si>
  <si>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</si>
  <si>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</si>
  <si>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</si>
  <si>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</si>
  <si>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</si>
  <si>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</si>
  <si>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</si>
  <si>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</si>
  <si>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</si>
  <si>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</si>
  <si>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</si>
  <si>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</si>
  <si>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</si>
  <si>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</si>
  <si>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</si>
  <si>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</si>
  <si>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</si>
  <si>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</si>
  <si>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</si>
  <si>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</si>
  <si>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</si>
  <si>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</si>
  <si>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</si>
  <si>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</si>
  <si>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</si>
  <si>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</si>
  <si>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</si>
  <si>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</si>
  <si>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</si>
  <si>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</si>
  <si>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</si>
  <si>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</si>
  <si>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</si>
  <si>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</si>
  <si>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</si>
  <si>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</si>
  <si>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</si>
  <si>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</si>
  <si>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</si>
  <si>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</si>
  <si>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</si>
  <si>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</si>
  <si>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</si>
  <si>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</si>
  <si>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</si>
  <si>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</si>
  <si>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</si>
  <si>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</si>
  <si>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</si>
  <si>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</si>
  <si>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</si>
  <si>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</si>
  <si>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</si>
  <si>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</si>
  <si>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</si>
  <si>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</si>
  <si>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</si>
  <si>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</si>
  <si>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</si>
  <si>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</si>
  <si>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</si>
  <si>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</si>
  <si>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</si>
  <si>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</si>
  <si>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</si>
  <si>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</si>
  <si>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</si>
  <si>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</si>
  <si>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</si>
  <si>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</si>
  <si>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</si>
  <si>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</si>
  <si>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</si>
  <si>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</si>
  <si>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</si>
  <si>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</si>
  <si>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</si>
  <si>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</si>
  <si>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</si>
  <si>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</si>
  <si>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</si>
  <si>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</si>
  <si>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</si>
  <si>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</si>
  <si>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</si>
  <si>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</si>
  <si>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</si>
  <si>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</si>
  <si>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</si>
  <si>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</si>
  <si>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</si>
  <si>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</si>
  <si>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</si>
  <si>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</si>
  <si>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</si>
  <si>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</si>
  <si>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</si>
  <si>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</si>
  <si>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</si>
  <si>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</si>
  <si>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</si>
  <si>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</si>
  <si>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</si>
  <si>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</si>
  <si>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</si>
  <si>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</si>
  <si>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</si>
  <si>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</si>
  <si>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</si>
  <si>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</si>
  <si>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</si>
  <si>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</si>
  <si>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</si>
  <si>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</si>
  <si>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</si>
  <si>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</si>
  <si>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</si>
  <si>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</si>
  <si>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</si>
  <si>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</si>
  <si>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</si>
  <si>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</si>
  <si>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</si>
  <si>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</si>
  <si>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</si>
  <si>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</si>
  <si>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</si>
  <si>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</si>
  <si>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</si>
  <si>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</si>
  <si>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</si>
  <si>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</si>
  <si>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</si>
  <si>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</si>
  <si>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</si>
  <si>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</si>
  <si>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</si>
  <si>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</si>
  <si>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</si>
  <si>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</si>
  <si>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</si>
  <si>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</si>
  <si>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</si>
  <si>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</si>
  <si>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</si>
  <si>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</si>
  <si>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</si>
  <si>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</si>
  <si>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</si>
  <si>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</si>
  <si>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</si>
  <si>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</si>
  <si>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</si>
  <si>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</si>
  <si>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</si>
  <si>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</si>
  <si>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</si>
  <si>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</si>
  <si>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</si>
  <si>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</si>
  <si>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</si>
  <si>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</si>
  <si>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</si>
  <si>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</si>
  <si>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</si>
  <si>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</si>
  <si>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</si>
  <si>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</si>
  <si>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</si>
  <si>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</si>
  <si>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</si>
  <si>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</si>
  <si>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</si>
  <si>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</si>
  <si>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</si>
  <si>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</si>
  <si>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</si>
  <si>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</si>
  <si>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</si>
  <si>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</si>
  <si>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</si>
  <si>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</si>
  <si>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</si>
  <si>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</si>
  <si>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</si>
  <si>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</si>
  <si>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</si>
  <si>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</si>
  <si>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</si>
  <si>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</si>
  <si>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</si>
  <si>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</si>
  <si>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</si>
  <si>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</si>
  <si>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</si>
  <si>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</si>
  <si>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</si>
  <si>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</si>
  <si>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</si>
  <si>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</si>
  <si>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</si>
  <si>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</si>
  <si>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</si>
  <si>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</si>
  <si>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</si>
  <si>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</si>
  <si>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</si>
  <si>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</si>
  <si>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</si>
  <si>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</si>
  <si>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</si>
  <si>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</si>
  <si>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</si>
  <si>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</si>
  <si>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</si>
  <si>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</si>
  <si>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</si>
  <si>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</si>
  <si>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</si>
  <si>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</si>
  <si>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</si>
  <si>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</si>
  <si>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</si>
  <si>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</si>
  <si>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</si>
  <si>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</si>
  <si>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</si>
  <si>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</si>
  <si>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</si>
  <si>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</si>
  <si>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</si>
  <si>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</si>
  <si>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</si>
  <si>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</si>
  <si>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</si>
  <si>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</si>
  <si>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</si>
  <si>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</si>
  <si>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</si>
  <si>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</si>
  <si>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</si>
  <si>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</si>
  <si>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</si>
  <si>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</si>
  <si>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</si>
  <si>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</si>
  <si>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</si>
  <si>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</si>
  <si>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</si>
  <si>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</si>
  <si>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</si>
  <si>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</si>
  <si>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</si>
  <si>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</si>
  <si>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</si>
  <si>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</si>
  <si>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</si>
  <si>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</si>
  <si>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</si>
  <si>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</si>
  <si>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</si>
  <si>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</si>
  <si>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</si>
  <si>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</si>
  <si>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</si>
  <si>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</si>
  <si>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</si>
  <si>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</si>
  <si>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</si>
  <si>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</si>
  <si>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</si>
  <si>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</si>
  <si>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</si>
  <si>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</si>
  <si>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</si>
  <si>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</si>
  <si>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</si>
  <si>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</si>
  <si>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</si>
  <si>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</si>
  <si>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</si>
  <si>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</si>
  <si>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</si>
  <si>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</si>
  <si>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</si>
  <si>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</si>
  <si>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</si>
  <si>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</si>
  <si>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</si>
  <si>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</si>
  <si>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</si>
  <si>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</si>
  <si>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</si>
  <si>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</si>
  <si>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</si>
  <si>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</si>
  <si>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</si>
  <si>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</si>
  <si>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</si>
  <si>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</si>
  <si>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</si>
  <si>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</si>
  <si>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</si>
  <si>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</si>
  <si>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</si>
  <si>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</si>
  <si>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</si>
  <si>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</si>
  <si>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</si>
  <si>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</si>
  <si>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</si>
  <si>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</si>
  <si>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</si>
  <si>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</si>
  <si>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</si>
  <si>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</si>
  <si>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</si>
  <si>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</si>
  <si>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</si>
  <si>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</si>
  <si>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</si>
  <si>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</si>
  <si>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</si>
  <si>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</si>
  <si>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</si>
  <si>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</si>
  <si>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</si>
  <si>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</si>
  <si>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</si>
  <si>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</si>
  <si>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</si>
  <si>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</si>
  <si>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</si>
  <si>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</si>
  <si>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</si>
  <si>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</si>
  <si>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</si>
  <si>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</si>
  <si>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</si>
  <si>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</si>
  <si>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</si>
  <si>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</si>
  <si>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</si>
  <si>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</si>
  <si>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</si>
  <si>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</si>
  <si>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</si>
  <si>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</si>
  <si>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</si>
  <si>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</si>
  <si>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</si>
  <si>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</si>
  <si>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</si>
  <si>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</si>
  <si>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</si>
  <si>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</si>
  <si>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</si>
  <si>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</si>
  <si>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</si>
  <si>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</si>
  <si>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</si>
  <si>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</si>
  <si>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</si>
  <si>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</si>
  <si>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</si>
  <si>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</si>
  <si>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</si>
  <si>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</si>
  <si>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</si>
  <si>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</si>
  <si>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</si>
  <si>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</si>
  <si>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</si>
  <si>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</si>
  <si>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</si>
  <si>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</si>
  <si>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</si>
  <si>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</si>
  <si>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</si>
  <si>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</si>
  <si>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</si>
  <si>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</si>
  <si>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</si>
  <si>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</si>
  <si>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</si>
  <si>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</si>
  <si>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</si>
  <si>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</si>
  <si>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</si>
  <si>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</si>
  <si>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</si>
  <si>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</si>
  <si>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</si>
  <si>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</si>
  <si>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</si>
  <si>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</si>
  <si>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</si>
  <si>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</si>
  <si>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</si>
  <si>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</si>
  <si>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</si>
  <si>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</si>
  <si>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</si>
  <si>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</si>
  <si>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</si>
  <si>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</si>
  <si>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</si>
  <si>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</si>
  <si>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</si>
  <si>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</si>
  <si>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</si>
  <si>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</si>
  <si>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</si>
  <si>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</si>
  <si>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</si>
  <si>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</si>
  <si>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</si>
  <si>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</si>
  <si>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</si>
  <si>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</si>
  <si>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</si>
  <si>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</si>
  <si>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</si>
  <si>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</si>
  <si>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</si>
  <si>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</si>
  <si>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</si>
  <si>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</si>
  <si>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</si>
  <si>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</si>
  <si>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</si>
  <si>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</si>
  <si>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</si>
  <si>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</si>
  <si>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</si>
  <si>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</si>
  <si>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</si>
  <si>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</si>
  <si>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</si>
  <si>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</si>
  <si>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</si>
  <si>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</si>
  <si>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</si>
  <si>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</si>
  <si>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</si>
  <si>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</si>
  <si>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</si>
  <si>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</si>
  <si>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</si>
  <si>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</si>
  <si>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</si>
  <si>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</si>
  <si>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</si>
  <si>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</si>
  <si>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</si>
  <si>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</si>
  <si>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</si>
  <si>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</si>
  <si>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</si>
  <si>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</si>
  <si>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</si>
  <si>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</si>
  <si>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</si>
  <si>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</si>
  <si>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</si>
  <si>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</si>
  <si>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</si>
  <si>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</si>
  <si>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</si>
  <si>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</si>
  <si>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</si>
  <si>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</si>
  <si>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</si>
  <si>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</si>
  <si>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</si>
  <si>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</si>
  <si>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</si>
  <si>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</si>
  <si>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</si>
  <si>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</si>
  <si>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</si>
  <si>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</si>
  <si>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</si>
  <si>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</si>
  <si>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</si>
  <si>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</si>
  <si>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</si>
  <si>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</si>
  <si>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</si>
  <si>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</si>
  <si>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</si>
  <si>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</si>
  <si>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</si>
  <si>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</si>
  <si>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</si>
  <si>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</si>
  <si>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</si>
  <si>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</si>
  <si>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</si>
  <si>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</si>
  <si>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</si>
  <si>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</si>
  <si>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</si>
  <si>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</si>
  <si>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</si>
  <si>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</si>
  <si>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</si>
  <si>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</si>
  <si>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</si>
  <si>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</si>
  <si>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</si>
  <si>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</si>
  <si>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</si>
  <si>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</si>
  <si>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</si>
  <si>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</si>
  <si>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</si>
  <si>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</si>
  <si>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</si>
  <si>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</si>
  <si>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</si>
  <si>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</si>
  <si>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</si>
  <si>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</si>
  <si>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</si>
  <si>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</si>
  <si>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</si>
  <si>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</si>
  <si>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</si>
  <si>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</si>
  <si>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</si>
  <si>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</si>
  <si>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</si>
  <si>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</si>
  <si>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</si>
  <si>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</si>
  <si>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</si>
  <si>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</si>
  <si>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</si>
  <si>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</si>
  <si>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</si>
  <si>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</si>
  <si>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</si>
  <si>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</si>
  <si>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</si>
  <si>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</si>
  <si>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</si>
  <si>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</si>
  <si>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</si>
  <si>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</si>
  <si>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</si>
  <si>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</si>
  <si>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</si>
  <si>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</si>
  <si>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</si>
  <si>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</si>
  <si>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</si>
  <si>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</si>
  <si>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</si>
  <si>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</si>
  <si>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</si>
  <si>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</si>
  <si>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</si>
  <si>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</si>
  <si>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</si>
  <si>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</si>
  <si>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</si>
  <si>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</si>
  <si>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</si>
  <si>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</si>
  <si>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</si>
  <si>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</si>
  <si>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</si>
  <si>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</si>
  <si>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</si>
  <si>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</si>
  <si>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</si>
  <si>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</si>
  <si>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</si>
  <si>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</si>
  <si>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</si>
  <si>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</si>
  <si>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</si>
  <si>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</si>
  <si>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</si>
  <si>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</si>
  <si>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</si>
  <si>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</si>
  <si>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</si>
  <si>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</si>
  <si>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</si>
  <si>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</si>
  <si>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</si>
  <si>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</si>
  <si>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</si>
  <si>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</si>
  <si>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</si>
  <si>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</si>
  <si>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</si>
  <si>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</si>
  <si>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</si>
  <si>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</si>
  <si>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</si>
  <si>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</si>
  <si>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</si>
  <si>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</si>
  <si>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</si>
  <si>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</si>
  <si>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</si>
  <si>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</si>
  <si>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</si>
  <si>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</si>
  <si>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</si>
  <si>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</si>
  <si>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</si>
  <si>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</si>
  <si>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</si>
  <si>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</si>
  <si>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</si>
  <si>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</si>
  <si>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</si>
  <si>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</si>
  <si>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</si>
  <si>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</si>
  <si>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</si>
  <si>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</si>
  <si>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</si>
  <si>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</si>
  <si>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</si>
  <si>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</si>
  <si>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</si>
  <si>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</si>
  <si>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</si>
  <si>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</si>
  <si>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</si>
  <si>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</si>
  <si>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</si>
  <si>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</si>
  <si>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</si>
  <si>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</si>
  <si>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</si>
  <si>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</si>
  <si>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</si>
  <si>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</si>
  <si>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</si>
  <si>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</si>
  <si>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</si>
  <si>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</si>
  <si>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</si>
  <si>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</si>
  <si>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</si>
  <si>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</si>
  <si>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</si>
  <si>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</si>
  <si>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</si>
  <si>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</si>
  <si>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</si>
  <si>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</si>
  <si>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</si>
  <si>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</si>
  <si>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</si>
  <si>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</si>
  <si>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</si>
  <si>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</si>
  <si>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</si>
  <si>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</si>
  <si>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</si>
  <si>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</si>
  <si>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</si>
  <si>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</si>
  <si>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</si>
  <si>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</si>
  <si>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</si>
  <si>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</si>
  <si>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</si>
  <si>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</si>
  <si>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</si>
  <si>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</si>
  <si>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</si>
  <si>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</si>
  <si>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</si>
  <si>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</si>
  <si>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</si>
  <si>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</si>
  <si>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</si>
  <si>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</si>
  <si>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</si>
  <si>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</si>
  <si>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</si>
  <si>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</si>
  <si>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</si>
  <si>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</si>
  <si>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</si>
  <si>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</si>
  <si>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</si>
  <si>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</si>
  <si>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</si>
  <si>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</si>
  <si>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</si>
  <si>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</si>
  <si>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</si>
  <si>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</si>
  <si>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</si>
  <si>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</si>
  <si>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</si>
  <si>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</si>
  <si>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</si>
  <si>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</si>
  <si>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</si>
  <si>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</si>
  <si>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</si>
  <si>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</si>
  <si>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</si>
  <si>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</si>
  <si>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</si>
  <si>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</si>
  <si>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</si>
  <si>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</si>
  <si>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</si>
  <si>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</si>
  <si>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</si>
  <si>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</si>
  <si>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</si>
  <si>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</si>
  <si>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</si>
  <si>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</si>
  <si>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</si>
  <si>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</si>
  <si>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</si>
  <si>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</si>
  <si>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</si>
  <si>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</si>
  <si>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</si>
  <si>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</si>
  <si>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</si>
  <si>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</si>
  <si>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</si>
  <si>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</si>
  <si>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</si>
  <si>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</si>
  <si>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</si>
  <si>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</si>
  <si>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</si>
  <si>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</si>
  <si>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</si>
  <si>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</si>
  <si>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</si>
  <si>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</si>
  <si>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</si>
  <si>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</si>
  <si>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</si>
  <si>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</si>
  <si>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</si>
  <si>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</si>
  <si>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</si>
  <si>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</si>
  <si>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</si>
  <si>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</si>
  <si>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</si>
  <si>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</si>
  <si>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</si>
  <si>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</si>
  <si>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</si>
  <si>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</si>
  <si>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</si>
  <si>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</si>
  <si>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</si>
  <si>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</si>
  <si>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</si>
  <si>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</si>
  <si>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</si>
  <si>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</si>
  <si>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</si>
  <si>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</si>
  <si>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</si>
  <si>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</si>
  <si>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</si>
  <si>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</si>
  <si>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</si>
  <si>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</si>
  <si>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</si>
  <si>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</si>
  <si>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</si>
  <si>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</si>
  <si>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</si>
  <si>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</si>
  <si>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</si>
  <si>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</si>
  <si>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</si>
  <si>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</si>
  <si>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</si>
  <si>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</si>
  <si>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</si>
  <si>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</si>
  <si>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</si>
  <si>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</si>
  <si>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</si>
  <si>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</si>
  <si>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</si>
  <si>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</si>
  <si>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</si>
  <si>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</si>
  <si>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</si>
  <si>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</si>
  <si>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</si>
  <si>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</si>
  <si>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</si>
  <si>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</si>
  <si>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</si>
  <si>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</si>
  <si>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</si>
  <si>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</si>
  <si>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</si>
  <si>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</si>
  <si>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</si>
  <si>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</si>
  <si>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</si>
  <si>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</si>
  <si>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</si>
  <si>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</si>
  <si>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</si>
  <si>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</si>
  <si>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</si>
  <si>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</si>
  <si>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</si>
  <si>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</si>
  <si>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</si>
  <si>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</si>
  <si>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</si>
  <si>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</si>
  <si>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</si>
  <si>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</si>
  <si>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</si>
  <si>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</si>
  <si>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</si>
  <si>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</si>
  <si>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</si>
  <si>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</si>
  <si>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</si>
  <si>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</si>
  <si>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</si>
  <si>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</si>
  <si>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</si>
  <si>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</si>
  <si>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</si>
  <si>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</si>
  <si>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</si>
  <si>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</si>
  <si>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</si>
  <si>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</si>
  <si>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</si>
  <si>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</si>
  <si>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</si>
  <si>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</si>
  <si>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</si>
  <si>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</si>
  <si>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</si>
  <si>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</si>
  <si>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</si>
  <si>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</si>
  <si>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</si>
  <si>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</si>
  <si>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</si>
  <si>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</si>
  <si>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</si>
  <si>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</si>
  <si>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</si>
  <si>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</si>
  <si>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</si>
  <si>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</si>
  <si>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</si>
  <si>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</si>
  <si>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</si>
  <si>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</si>
  <si>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</si>
  <si>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</si>
  <si>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</si>
  <si>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</si>
  <si>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</si>
  <si>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</si>
  <si>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</si>
  <si>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</si>
  <si>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</si>
  <si>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</si>
  <si>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</si>
  <si>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</si>
  <si>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</si>
  <si>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</si>
  <si>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</si>
  <si>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</si>
  <si>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</si>
  <si>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</si>
  <si>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</si>
  <si>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</si>
  <si>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</si>
  <si>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</si>
  <si>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</si>
  <si>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</si>
  <si>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</si>
  <si>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</si>
  <si>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</si>
  <si>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</si>
  <si>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</si>
  <si>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</si>
  <si>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</si>
  <si>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</si>
  <si>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</si>
  <si>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</si>
  <si>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</si>
  <si>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</si>
  <si>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</si>
  <si>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</si>
  <si>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</si>
  <si>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</si>
  <si>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</si>
  <si>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</si>
  <si>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</si>
  <si>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</si>
  <si>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</si>
  <si>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</si>
  <si>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</si>
  <si>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</si>
  <si>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</si>
  <si>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</si>
  <si>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</si>
  <si>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</si>
  <si>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</si>
  <si>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</si>
  <si>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</si>
  <si>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</si>
  <si>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</si>
  <si>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</si>
  <si>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</si>
  <si>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</si>
  <si>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</si>
  <si>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</si>
  <si>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</si>
  <si>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</si>
  <si>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</si>
  <si>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</si>
  <si>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</si>
  <si>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</si>
  <si>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</si>
  <si>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</si>
  <si>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</si>
  <si>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</si>
  <si>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</si>
  <si>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</si>
  <si>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</si>
  <si>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</si>
  <si>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</si>
  <si>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</si>
  <si>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</si>
  <si>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</si>
  <si>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</si>
  <si>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</si>
  <si>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</si>
  <si>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</si>
  <si>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</si>
  <si>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</si>
  <si>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</si>
  <si>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</si>
  <si>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</si>
  <si>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</si>
  <si>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</si>
  <si>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</si>
  <si>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</si>
  <si>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</si>
  <si>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</si>
  <si>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</si>
  <si>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</si>
  <si>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</si>
  <si>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</si>
  <si>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</si>
  <si>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</si>
  <si>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</si>
  <si>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</si>
  <si>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</si>
  <si>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</si>
  <si>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</si>
  <si>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</si>
  <si>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</si>
  <si>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</si>
  <si>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</si>
  <si>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</si>
  <si>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</si>
  <si>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</si>
  <si>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</si>
  <si>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</si>
  <si>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</si>
  <si>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</si>
  <si>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</si>
  <si>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</si>
  <si>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</si>
  <si>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</si>
  <si>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</si>
  <si>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</si>
  <si>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</si>
  <si>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</si>
  <si>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</si>
  <si>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</si>
  <si>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</si>
  <si>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</si>
  <si>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</si>
  <si>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</si>
  <si>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</si>
  <si>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</si>
  <si>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</si>
  <si>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</si>
  <si>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</si>
  <si>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</si>
  <si>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</si>
  <si>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</si>
  <si>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</si>
  <si>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</si>
  <si>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</si>
  <si>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</si>
  <si>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</si>
  <si>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</si>
  <si>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</si>
  <si>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</si>
  <si>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</si>
  <si>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</si>
  <si>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</si>
  <si>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</si>
  <si>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</si>
  <si>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</si>
  <si>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</si>
  <si>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</si>
  <si>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</si>
  <si>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</si>
  <si>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</si>
  <si>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</si>
  <si>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</si>
  <si>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</si>
  <si>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</si>
  <si>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</si>
  <si>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</si>
  <si>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</si>
  <si>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</si>
  <si>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</si>
  <si>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</si>
  <si>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</si>
  <si>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</si>
  <si>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</si>
  <si>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</si>
  <si>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</si>
  <si>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</si>
  <si>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</si>
  <si>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</si>
  <si>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</si>
  <si>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</si>
  <si>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</si>
  <si>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</si>
  <si>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</si>
  <si>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</si>
  <si>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</si>
  <si>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</si>
  <si>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</si>
  <si>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</si>
  <si>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</si>
  <si>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</si>
  <si>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</si>
  <si>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</si>
  <si>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</si>
  <si>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</si>
  <si>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</si>
  <si>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</si>
  <si>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</si>
  <si>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</si>
  <si>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</si>
  <si>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</si>
  <si>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</si>
  <si>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</si>
  <si>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</si>
  <si>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</si>
  <si>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</si>
  <si>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</si>
  <si>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</si>
  <si>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</si>
  <si>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</si>
  <si>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</si>
  <si>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</si>
  <si>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</si>
  <si>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</si>
  <si>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</si>
  <si>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</si>
  <si>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</si>
  <si>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</si>
  <si>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</si>
  <si>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</si>
  <si>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</si>
  <si>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</si>
  <si>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</si>
  <si>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</si>
  <si>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</si>
  <si>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</si>
  <si>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</si>
  <si>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</si>
  <si>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</si>
  <si>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</si>
  <si>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</si>
  <si>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</si>
  <si>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</si>
  <si>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</si>
  <si>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</si>
  <si>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</si>
  <si>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</si>
  <si>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</si>
  <si>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</si>
  <si>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</si>
  <si>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</si>
  <si>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</si>
  <si>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</si>
  <si>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</si>
  <si>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</si>
  <si>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</si>
  <si>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</si>
  <si>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</si>
  <si>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</si>
  <si>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</si>
  <si>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</si>
  <si>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</si>
  <si>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</si>
  <si>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</si>
  <si>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</si>
  <si>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</si>
  <si>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</si>
  <si>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</si>
  <si>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</si>
  <si>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</si>
  <si>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</si>
  <si>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</si>
  <si>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</si>
  <si>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</si>
  <si>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</si>
  <si>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</si>
  <si>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</si>
  <si>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</si>
  <si>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</si>
  <si>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</si>
  <si>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</si>
  <si>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</si>
  <si>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</si>
  <si>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</si>
  <si>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</si>
  <si>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</si>
  <si>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</si>
  <si>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</si>
  <si>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</si>
  <si>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</si>
  <si>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</si>
  <si>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</si>
  <si>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</si>
  <si>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</si>
  <si>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</si>
  <si>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</si>
  <si>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</si>
  <si>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</si>
  <si>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</si>
  <si>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</si>
  <si>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</si>
  <si>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</si>
  <si>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</si>
  <si>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</si>
  <si>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</si>
  <si>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</si>
  <si>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</si>
  <si>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</si>
  <si>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</si>
  <si>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</si>
  <si>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</si>
  <si>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</si>
  <si>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</si>
  <si>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</si>
  <si>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</si>
  <si>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</si>
  <si>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</si>
  <si>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</si>
  <si>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</si>
  <si>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</si>
  <si>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</si>
  <si>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</si>
  <si>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</si>
  <si>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</si>
  <si>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</si>
  <si>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</si>
  <si>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</si>
  <si>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</si>
  <si>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</si>
  <si>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</si>
  <si>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</si>
  <si>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</si>
  <si>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</si>
  <si>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</si>
  <si>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</si>
  <si>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</si>
  <si>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</si>
  <si>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</si>
  <si>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</si>
  <si>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</si>
  <si>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</si>
  <si>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</si>
  <si>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</si>
  <si>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</si>
  <si>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</si>
  <si>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</si>
  <si>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</si>
  <si>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</si>
  <si>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</si>
  <si>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</si>
  <si>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</si>
  <si>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</si>
  <si>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</si>
  <si>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</si>
  <si>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</si>
  <si>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</si>
  <si>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</si>
  <si>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</si>
  <si>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</si>
  <si>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</si>
  <si>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</si>
  <si>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</si>
  <si>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</si>
  <si>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</si>
  <si>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</si>
  <si>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</si>
  <si>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</si>
  <si>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</si>
  <si>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</si>
  <si>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</si>
  <si>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</si>
  <si>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</si>
  <si>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</si>
  <si>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</si>
  <si>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</si>
  <si>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</si>
  <si>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</si>
  <si>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</si>
  <si>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</si>
  <si>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</si>
  <si>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</si>
  <si>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</si>
  <si>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</si>
  <si>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</si>
  <si>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</si>
  <si>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</si>
  <si>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</si>
  <si>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</si>
  <si>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</si>
  <si>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</si>
  <si>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</si>
  <si>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</si>
  <si>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</si>
  <si>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</si>
  <si>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</si>
  <si>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</si>
  <si>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</si>
  <si>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</si>
  <si>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</si>
  <si>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</si>
  <si>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</si>
  <si>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</si>
  <si>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</si>
  <si>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</si>
  <si>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</si>
  <si>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</si>
  <si>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</si>
  <si>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</si>
  <si>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</si>
  <si>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</si>
  <si>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</si>
  <si>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</si>
  <si>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</si>
  <si>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</si>
  <si>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</si>
  <si>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</si>
  <si>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</si>
  <si>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</si>
  <si>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</si>
  <si>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</si>
  <si>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</si>
  <si>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</si>
  <si>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</si>
  <si>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</si>
  <si>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</si>
  <si>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</si>
  <si>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</si>
  <si>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</si>
  <si>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</si>
  <si>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</si>
  <si>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</si>
  <si>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</si>
  <si>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</si>
  <si>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</si>
  <si>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</si>
  <si>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</si>
  <si>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</si>
  <si>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</si>
  <si>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</si>
  <si>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</si>
  <si>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</si>
  <si>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</si>
  <si>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</si>
  <si>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</si>
  <si>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</si>
  <si>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</si>
  <si>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</si>
  <si>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</si>
  <si>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</si>
  <si>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</si>
  <si>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</si>
  <si>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</si>
  <si>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</si>
  <si>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</si>
  <si>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</si>
  <si>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</si>
  <si>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</si>
  <si>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</si>
  <si>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</si>
  <si>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</si>
  <si>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</si>
  <si>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</si>
  <si>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</si>
  <si>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</si>
  <si>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</si>
  <si>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</si>
  <si>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</si>
  <si>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</si>
  <si>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</si>
  <si>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</si>
  <si>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</si>
  <si>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</si>
  <si>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</si>
  <si>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</si>
  <si>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</si>
  <si>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</si>
  <si>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</si>
  <si>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</si>
  <si>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</si>
  <si>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</si>
  <si>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</si>
  <si>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</si>
  <si>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</si>
  <si>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</si>
  <si>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</si>
  <si>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</si>
  <si>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</si>
  <si>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</si>
  <si>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</si>
  <si>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</si>
  <si>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</si>
  <si>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</si>
  <si>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</si>
  <si>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</si>
  <si>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</si>
  <si>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</si>
  <si>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</si>
  <si>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</si>
  <si>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</si>
  <si>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</si>
  <si>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</si>
  <si>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</si>
  <si>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</si>
  <si>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</si>
  <si>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</si>
  <si>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</si>
  <si>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</si>
  <si>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</si>
  <si>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</si>
  <si>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</si>
  <si>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</si>
  <si>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</si>
  <si>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</si>
  <si>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</si>
  <si>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</si>
  <si>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</si>
  <si>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</si>
  <si>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</si>
  <si>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</si>
  <si>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</si>
  <si>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</si>
  <si>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</si>
  <si>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</si>
  <si>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</si>
  <si>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</si>
  <si>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</si>
  <si>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</si>
  <si>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</si>
  <si>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</si>
  <si>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</si>
  <si>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</si>
  <si>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</si>
  <si>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</si>
  <si>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</si>
  <si>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</si>
  <si>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</si>
  <si>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</si>
  <si>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</si>
  <si>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</si>
  <si>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</si>
  <si>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</si>
  <si>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</si>
  <si>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</si>
  <si>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</si>
  <si>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</si>
  <si>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</si>
  <si>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</si>
  <si>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</si>
  <si>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</si>
  <si>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</si>
  <si>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</si>
  <si>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</si>
  <si>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</si>
  <si>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</si>
  <si>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</si>
  <si>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</si>
  <si>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</si>
  <si>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</si>
  <si>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</si>
  <si>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</si>
  <si>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</si>
  <si>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</si>
  <si>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</si>
  <si>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</si>
  <si>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</si>
  <si>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</si>
  <si>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</si>
  <si>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</si>
  <si>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</si>
  <si>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</si>
  <si>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</si>
  <si>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</si>
  <si>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</si>
  <si>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</si>
  <si>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</si>
  <si>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</si>
  <si>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</si>
  <si>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</si>
  <si>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</si>
  <si>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</si>
  <si>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</si>
  <si>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</si>
  <si>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</si>
  <si>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</si>
  <si>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</si>
  <si>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</si>
  <si>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</si>
  <si>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</si>
  <si>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</si>
  <si>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</si>
  <si>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</si>
  <si>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</si>
  <si>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</si>
  <si>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</si>
  <si>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</si>
  <si>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</si>
  <si>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</si>
  <si>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</si>
  <si>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</si>
  <si>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</si>
  <si>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</si>
  <si>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</si>
  <si>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</si>
  <si>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</si>
  <si>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</si>
  <si>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</si>
  <si>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</si>
  <si>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</si>
  <si>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</si>
  <si>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</si>
  <si>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</si>
  <si>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</si>
  <si>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</si>
  <si>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</si>
  <si>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</si>
  <si>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</si>
  <si>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</si>
  <si>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</si>
  <si>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</si>
  <si>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</si>
  <si>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</si>
  <si>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</si>
  <si>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</si>
  <si>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</si>
  <si>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</si>
  <si>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</si>
  <si>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</si>
  <si>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</si>
  <si>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</si>
  <si>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</si>
  <si>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</si>
  <si>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</si>
  <si>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</si>
  <si>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</si>
  <si>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</si>
  <si>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</si>
  <si>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</si>
  <si>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</si>
  <si>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</si>
  <si>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</si>
  <si>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</si>
  <si>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</si>
  <si>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</si>
  <si>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</si>
  <si>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</si>
  <si>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</si>
  <si>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</si>
  <si>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</si>
  <si>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</si>
  <si>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</si>
  <si>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</si>
  <si>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</si>
  <si>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</si>
  <si>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</si>
  <si>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</si>
  <si>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</si>
  <si>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</si>
  <si>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</si>
  <si>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</si>
  <si>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</si>
  <si>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</si>
  <si>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</si>
  <si>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</si>
  <si>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</si>
  <si>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</si>
  <si>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</si>
  <si>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</si>
  <si>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</si>
  <si>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</si>
  <si>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</si>
  <si>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</si>
  <si>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</si>
  <si>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</si>
  <si>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</si>
  <si>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</si>
  <si>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</si>
  <si>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</si>
  <si>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</si>
  <si>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</si>
  <si>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</si>
  <si>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</si>
  <si>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</si>
  <si>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</si>
  <si>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</si>
  <si>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</si>
  <si>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</si>
  <si>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</si>
  <si>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</si>
  <si>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</si>
  <si>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</si>
  <si>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</si>
  <si>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</si>
  <si>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</si>
  <si>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</si>
  <si>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</si>
  <si>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</si>
  <si>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</si>
  <si>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</si>
  <si>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</si>
  <si>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</si>
  <si>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</si>
  <si>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</si>
  <si>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</si>
  <si>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</si>
  <si>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</si>
  <si>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</si>
  <si>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</si>
  <si>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</si>
  <si>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</si>
  <si>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</si>
  <si>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</si>
  <si>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</si>
  <si>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</si>
  <si>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</si>
  <si>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</si>
  <si>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</si>
  <si>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</si>
  <si>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</si>
  <si>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</si>
  <si>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</si>
  <si>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</si>
  <si>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</si>
  <si>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</si>
  <si>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</si>
  <si>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</si>
  <si>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</si>
  <si>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</si>
  <si>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</si>
  <si>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</si>
  <si>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</si>
  <si>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</si>
  <si>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</si>
  <si>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</si>
  <si>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</si>
  <si>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</si>
  <si>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</si>
  <si>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</si>
  <si>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</si>
  <si>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</si>
  <si>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</si>
  <si>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</si>
  <si>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</si>
  <si>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</si>
  <si>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</si>
  <si>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</si>
  <si>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</si>
  <si>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</si>
  <si>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</si>
  <si>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</si>
  <si>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</si>
  <si>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</si>
  <si>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</si>
  <si>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</si>
  <si>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</si>
  <si>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</si>
  <si>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</si>
  <si>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</si>
  <si>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</si>
  <si>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</si>
  <si>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</si>
  <si>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</si>
  <si>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</si>
  <si>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</si>
  <si>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</si>
  <si>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</si>
  <si>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</si>
  <si>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</si>
  <si>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</si>
  <si>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</si>
  <si>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</si>
  <si>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</si>
  <si>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</si>
  <si>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</si>
  <si>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</si>
  <si>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</si>
  <si>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</si>
  <si>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</si>
  <si>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</si>
  <si>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</si>
  <si>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</si>
  <si>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</si>
  <si>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</si>
  <si>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</si>
  <si>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</si>
  <si>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</si>
  <si>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</si>
  <si>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</si>
  <si>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</si>
  <si>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</si>
  <si>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</si>
  <si>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</si>
  <si>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</si>
  <si>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</si>
  <si>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</si>
  <si>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</si>
  <si>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</si>
  <si>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</si>
  <si>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</si>
  <si>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</si>
  <si>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</si>
  <si>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</si>
  <si>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</si>
  <si>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</si>
  <si>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</si>
  <si>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</si>
  <si>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</si>
  <si>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</si>
  <si>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</si>
  <si>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</si>
  <si>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</si>
  <si>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</si>
  <si>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</si>
  <si>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</si>
  <si>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</si>
  <si>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</si>
  <si>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</si>
  <si>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</si>
  <si>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</si>
  <si>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</si>
  <si>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</si>
  <si>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</si>
  <si>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</si>
  <si>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</si>
  <si>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</si>
  <si>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</si>
  <si>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</si>
  <si>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</si>
  <si>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</si>
  <si>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</si>
  <si>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</si>
  <si>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</si>
  <si>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</si>
  <si>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</si>
  <si>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</si>
  <si>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</si>
  <si>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</si>
  <si>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</si>
  <si>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</si>
  <si>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</si>
  <si>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</si>
  <si>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</si>
  <si>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</si>
  <si>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</si>
  <si>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</si>
  <si>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</si>
  <si>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</si>
  <si>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</si>
  <si>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</si>
  <si>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</si>
  <si>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</si>
  <si>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</si>
  <si>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</si>
  <si>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</si>
  <si>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</si>
  <si>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</si>
  <si>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</si>
  <si>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</si>
  <si>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</si>
  <si>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</si>
  <si>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</si>
  <si>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</si>
  <si>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</si>
  <si>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</si>
  <si>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</si>
  <si>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</si>
  <si>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</si>
  <si>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</si>
  <si>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</si>
  <si>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</si>
  <si>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</si>
  <si>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</si>
  <si>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</si>
  <si>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</si>
  <si>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</si>
  <si>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</si>
  <si>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</si>
  <si>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</si>
  <si>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</si>
  <si>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</si>
  <si>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</si>
  <si>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</si>
  <si>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</si>
  <si>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</si>
  <si>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</si>
  <si>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</si>
  <si>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</si>
  <si>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</si>
  <si>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</si>
  <si>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</si>
  <si>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</si>
  <si>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</si>
  <si>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</si>
  <si>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</si>
  <si>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</si>
  <si>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</si>
  <si>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</si>
  <si>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</si>
  <si>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</si>
  <si>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</si>
  <si>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</si>
  <si>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</si>
  <si>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</si>
  <si>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</si>
  <si>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</si>
  <si>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</si>
  <si>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</si>
  <si>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</si>
  <si>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</si>
  <si>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</si>
  <si>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</si>
  <si>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</si>
  <si>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</si>
  <si>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</si>
  <si>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</si>
  <si>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</si>
  <si>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</si>
  <si>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</si>
  <si>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</si>
  <si>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</si>
  <si>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</si>
  <si>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</si>
  <si>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</si>
  <si>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</si>
  <si>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</si>
  <si>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</si>
  <si>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</si>
  <si>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</si>
  <si>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</si>
  <si>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</si>
  <si>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</si>
  <si>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</si>
  <si>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</si>
  <si>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</si>
  <si>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</si>
  <si>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</si>
  <si>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</si>
  <si>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</si>
  <si>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</si>
  <si>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</si>
  <si>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</si>
  <si>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</si>
  <si>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</si>
  <si>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</si>
  <si>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</si>
  <si>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</si>
  <si>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</si>
  <si>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</si>
  <si>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</si>
  <si>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</si>
  <si>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</si>
  <si>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</si>
  <si>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</si>
  <si>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</si>
  <si>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</si>
  <si>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</si>
  <si>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</si>
  <si>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</si>
  <si>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</si>
  <si>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</si>
  <si>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</si>
  <si>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</si>
  <si>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</si>
  <si>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</si>
  <si>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</si>
  <si>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</si>
  <si>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</si>
  <si>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</si>
  <si>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</si>
  <si>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</si>
  <si>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</si>
  <si>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</si>
  <si>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</si>
  <si>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</si>
  <si>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</si>
  <si>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</si>
  <si>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</si>
  <si>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</si>
  <si>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</si>
  <si>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</si>
  <si>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</si>
  <si>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</si>
  <si>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</si>
  <si>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</si>
  <si>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</si>
  <si>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</si>
  <si>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</si>
  <si>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</si>
  <si>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</si>
  <si>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</si>
  <si>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</si>
  <si>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</si>
  <si>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</si>
  <si>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</si>
  <si>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</si>
  <si>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</si>
  <si>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</si>
  <si>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</si>
  <si>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</si>
  <si>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</si>
  <si>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</si>
  <si>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</si>
  <si>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</si>
  <si>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</si>
  <si>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</si>
  <si>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</si>
  <si>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</si>
  <si>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</si>
  <si>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</si>
  <si>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</si>
  <si>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</si>
  <si>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</si>
  <si>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</si>
  <si>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</si>
  <si>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</si>
  <si>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</si>
  <si>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</si>
  <si>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</si>
  <si>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</si>
  <si>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</si>
  <si>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</si>
  <si>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</si>
  <si>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</si>
  <si>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</si>
  <si>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</si>
  <si>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</si>
  <si>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</si>
  <si>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</si>
  <si>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</si>
  <si>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</si>
  <si>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</si>
  <si>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</si>
  <si>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</si>
  <si>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</si>
  <si>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</si>
  <si>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</si>
  <si>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</si>
  <si>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</si>
  <si>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</si>
  <si>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</si>
  <si>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</si>
  <si>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</si>
  <si>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</si>
  <si>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</si>
  <si>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</si>
  <si>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</si>
  <si>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</si>
  <si>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</si>
  <si>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</si>
  <si>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</si>
  <si>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</si>
  <si>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</si>
  <si>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</si>
  <si>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</si>
  <si>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</si>
  <si>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</si>
  <si>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</si>
  <si>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</si>
  <si>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</si>
  <si>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</si>
  <si>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</si>
  <si>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</si>
  <si>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</si>
  <si>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</si>
  <si>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</si>
  <si>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</si>
  <si>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</si>
  <si>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</si>
  <si>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</si>
  <si>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</si>
  <si>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</si>
  <si>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</si>
  <si>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</si>
  <si>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</si>
  <si>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</si>
  <si>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</si>
  <si>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</si>
  <si>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</si>
  <si>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</si>
  <si>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</si>
  <si>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</si>
  <si>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</si>
  <si>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</si>
  <si>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</si>
  <si>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</si>
  <si>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</si>
  <si>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</si>
  <si>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</si>
  <si>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</si>
  <si>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</si>
  <si>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</si>
  <si>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</si>
  <si>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</si>
  <si>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</si>
  <si>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</si>
  <si>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</si>
  <si>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</si>
  <si>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</si>
  <si>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</si>
  <si>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</si>
  <si>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</si>
  <si>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</si>
  <si>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</si>
  <si>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</si>
  <si>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</si>
  <si>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</si>
  <si>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</si>
  <si>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</si>
  <si>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</si>
  <si>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</si>
  <si>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</si>
  <si>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</si>
  <si>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</si>
  <si>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</si>
  <si>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</si>
  <si>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</si>
  <si>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</si>
  <si>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</si>
  <si>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</si>
  <si>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</si>
  <si>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</si>
  <si>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</si>
  <si>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</si>
  <si>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</si>
  <si>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</si>
  <si>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</si>
  <si>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</si>
  <si>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</si>
  <si>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</si>
  <si>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</si>
  <si>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</si>
  <si>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</si>
  <si>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</si>
  <si>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</si>
  <si>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</si>
  <si>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</si>
  <si>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</si>
  <si>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</si>
  <si>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</si>
  <si>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</si>
  <si>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</si>
  <si>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</si>
  <si>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</si>
  <si>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</si>
  <si>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</si>
  <si>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</si>
  <si>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</si>
  <si>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</si>
  <si>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</si>
  <si>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</si>
  <si>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</si>
  <si>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</si>
  <si>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</si>
  <si>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</si>
  <si>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</si>
  <si>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</si>
  <si>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</si>
  <si>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</si>
  <si>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</si>
  <si>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</si>
  <si>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</si>
  <si>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</si>
  <si>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</si>
  <si>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</si>
  <si>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</si>
  <si>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</si>
  <si>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</si>
  <si>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</si>
  <si>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</si>
  <si>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</si>
  <si>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</si>
  <si>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</si>
  <si>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</si>
  <si>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</si>
  <si>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</si>
  <si>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</si>
  <si>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</si>
  <si>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</si>
  <si>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</si>
  <si>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</si>
  <si>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</si>
  <si>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</si>
  <si>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</si>
  <si>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</si>
  <si>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</si>
  <si>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</si>
  <si>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</si>
  <si>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</si>
  <si>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</si>
  <si>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</si>
  <si>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</si>
  <si>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</si>
  <si>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</si>
  <si>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</si>
  <si>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</si>
  <si>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</si>
  <si>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</si>
  <si>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</si>
  <si>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</si>
  <si>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</si>
  <si>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</si>
  <si>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</si>
  <si>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</si>
  <si>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</si>
  <si>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</si>
  <si>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</si>
  <si>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</si>
  <si>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</si>
  <si>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</si>
  <si>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</si>
  <si>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</si>
  <si>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</si>
  <si>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</si>
  <si>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</si>
  <si>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</si>
  <si>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</si>
  <si>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</si>
  <si>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</si>
  <si>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</si>
  <si>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</si>
  <si>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</si>
  <si>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</si>
  <si>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</si>
  <si>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</si>
  <si>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</si>
  <si>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</si>
  <si>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</si>
  <si>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</si>
  <si>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</si>
  <si>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</si>
  <si>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</si>
  <si>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</si>
  <si>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</si>
  <si>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</si>
  <si>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</si>
  <si>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</si>
  <si>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</si>
  <si>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</si>
  <si>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</si>
  <si>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</si>
  <si>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</si>
  <si>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</si>
  <si>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</si>
  <si>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</si>
  <si>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</si>
  <si>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</si>
  <si>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</si>
  <si>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</si>
  <si>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</si>
  <si>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</si>
  <si>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</si>
  <si>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</si>
  <si>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</si>
  <si>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</si>
  <si>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</si>
  <si>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</si>
  <si>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</si>
  <si>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</si>
  <si>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</si>
  <si>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</si>
  <si>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</si>
  <si>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</si>
  <si>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</si>
  <si>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</si>
  <si>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</si>
  <si>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</si>
  <si>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</si>
  <si>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</si>
  <si>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</si>
  <si>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</si>
  <si>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</si>
  <si>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</si>
  <si>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</si>
  <si>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</si>
  <si>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</si>
  <si>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</si>
  <si>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</si>
  <si>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</si>
  <si>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</si>
  <si>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</si>
  <si>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</si>
  <si>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</si>
  <si>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</si>
  <si>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</si>
  <si>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</si>
  <si>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</si>
  <si>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</si>
  <si>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</si>
  <si>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</si>
  <si>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</si>
  <si>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</si>
  <si>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</si>
  <si>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</si>
  <si>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</si>
  <si>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</si>
  <si>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</si>
  <si>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</si>
  <si>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</si>
  <si>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</si>
  <si>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</si>
  <si>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</si>
  <si>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</si>
  <si>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</si>
  <si>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</si>
  <si>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</si>
  <si>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</si>
  <si>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</si>
  <si>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</si>
  <si>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</si>
  <si>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</si>
  <si>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</si>
  <si>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</si>
  <si>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</si>
  <si>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</si>
  <si>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</si>
  <si>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</si>
  <si>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</si>
  <si>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</si>
  <si>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</si>
  <si>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</si>
  <si>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</si>
  <si>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</si>
  <si>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</si>
  <si>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</si>
  <si>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</si>
  <si>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</si>
  <si>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</si>
  <si>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</si>
  <si>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</si>
  <si>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</si>
  <si>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</si>
  <si>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</si>
  <si>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</si>
  <si>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</si>
  <si>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</si>
  <si>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</si>
  <si>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</si>
  <si>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</si>
  <si>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</si>
  <si>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</si>
  <si>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</si>
  <si>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</si>
  <si>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</si>
  <si>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</si>
  <si>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</si>
  <si>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</si>
  <si>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</si>
  <si>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</si>
  <si>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</si>
  <si>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</si>
  <si>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</si>
  <si>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</si>
  <si>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</si>
  <si>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</si>
  <si>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</si>
  <si>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</si>
  <si>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</si>
  <si>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</si>
  <si>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</si>
  <si>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</si>
  <si>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</si>
  <si>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</si>
  <si>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</si>
  <si>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</si>
  <si>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</si>
  <si>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</si>
  <si>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</si>
  <si>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</si>
  <si>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</si>
  <si>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</si>
  <si>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</si>
  <si>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</si>
  <si>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</si>
  <si>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</si>
  <si>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</si>
  <si>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</si>
  <si>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</si>
  <si>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</si>
  <si>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</si>
  <si>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</si>
  <si>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</si>
  <si>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</si>
  <si>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</si>
  <si>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</si>
  <si>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</si>
  <si>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</si>
  <si>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</si>
  <si>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</si>
  <si>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</si>
  <si>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</si>
  <si>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</si>
  <si>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</si>
  <si>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</si>
  <si>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</si>
  <si>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</si>
  <si>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</si>
  <si>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</si>
  <si>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</si>
  <si>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</si>
  <si>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</si>
  <si>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</si>
  <si>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</si>
  <si>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</si>
  <si>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</si>
  <si>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</si>
  <si>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</si>
  <si>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</si>
  <si>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</si>
  <si>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</si>
  <si>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</si>
  <si>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</si>
  <si>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</si>
  <si>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</si>
  <si>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</si>
  <si>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</si>
  <si>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</si>
  <si>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</si>
  <si>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</si>
  <si>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</si>
  <si>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</si>
  <si>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</si>
  <si>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</si>
  <si>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</si>
  <si>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</si>
  <si>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</si>
  <si>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</si>
  <si>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</si>
  <si>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</si>
  <si>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</si>
  <si>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</si>
  <si>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</si>
  <si>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</si>
  <si>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</si>
  <si>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</si>
  <si>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</si>
  <si>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</si>
  <si>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</si>
  <si>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</si>
  <si>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</si>
  <si>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</si>
  <si>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</si>
  <si>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</si>
  <si>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</si>
  <si>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</si>
  <si>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</si>
  <si>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</si>
  <si>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</si>
  <si>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</si>
  <si>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</si>
  <si>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</si>
  <si>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</si>
  <si>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</si>
  <si>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</si>
  <si>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</si>
  <si>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</si>
  <si>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</si>
  <si>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</si>
  <si>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</si>
  <si>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</si>
  <si>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</si>
  <si>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</si>
  <si>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</si>
  <si>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</si>
  <si>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</si>
  <si>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</si>
  <si>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</si>
  <si>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</si>
  <si>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</si>
  <si>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</si>
  <si>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</si>
  <si>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</si>
  <si>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</si>
  <si>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</si>
  <si>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</si>
  <si>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</si>
  <si>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</si>
  <si>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</si>
  <si>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</si>
  <si>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</si>
  <si>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</si>
  <si>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</si>
  <si>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</si>
  <si>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</si>
  <si>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</si>
  <si>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</si>
  <si>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</si>
  <si>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</si>
  <si>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</si>
  <si>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</si>
  <si>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</si>
  <si>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</si>
  <si>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</si>
  <si>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</si>
  <si>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</si>
  <si>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</si>
  <si>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</si>
  <si>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</si>
  <si>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</si>
  <si>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</si>
  <si>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</si>
  <si>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</si>
  <si>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</si>
  <si>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</si>
  <si>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</si>
  <si>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</si>
  <si>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</si>
  <si>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</si>
  <si>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</si>
  <si>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</si>
  <si>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</si>
  <si>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</si>
  <si>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</si>
  <si>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</si>
  <si>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</si>
  <si>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</si>
  <si>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</si>
  <si>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</si>
  <si>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</si>
  <si>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</si>
  <si>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</si>
  <si>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</si>
  <si>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</si>
  <si>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</si>
  <si>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</si>
  <si>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</si>
  <si>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</si>
  <si>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</si>
  <si>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</si>
  <si>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</si>
  <si>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</si>
  <si>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</si>
  <si>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</si>
  <si>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</si>
  <si>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</si>
  <si>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</si>
  <si>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</si>
  <si>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</si>
  <si>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</si>
  <si>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</si>
  <si>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</si>
  <si>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</si>
  <si>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</si>
  <si>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</si>
  <si>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</si>
  <si>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</si>
  <si>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</si>
  <si>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</si>
  <si>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</si>
  <si>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</si>
  <si>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</si>
  <si>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</si>
  <si>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</si>
  <si>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</si>
  <si>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</si>
  <si>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</si>
  <si>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</si>
  <si>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</si>
  <si>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</si>
  <si>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</si>
  <si>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</si>
  <si>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</si>
  <si>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</si>
  <si>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</si>
  <si>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</si>
  <si>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</si>
  <si>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</si>
  <si>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</si>
  <si>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</si>
  <si>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</si>
  <si>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</si>
  <si>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</si>
  <si>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</si>
  <si>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</si>
  <si>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</si>
  <si>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</si>
  <si>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</si>
  <si>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</si>
  <si>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</si>
  <si>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</si>
  <si>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</si>
  <si>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</si>
  <si>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</si>
  <si>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</si>
  <si>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</si>
  <si>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</si>
  <si>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</si>
  <si>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</si>
  <si>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</si>
  <si>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</si>
  <si>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</si>
  <si>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</si>
  <si>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</si>
  <si>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</si>
  <si>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</si>
  <si>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</si>
  <si>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</si>
  <si>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</si>
  <si>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</si>
  <si>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</si>
  <si>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</si>
  <si>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</si>
  <si>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</si>
  <si>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</si>
  <si>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</si>
  <si>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</si>
  <si>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</si>
  <si>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</si>
  <si>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</si>
  <si>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</si>
  <si>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</si>
  <si>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</si>
  <si>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</si>
  <si>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</si>
  <si>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</si>
  <si>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</si>
  <si>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</si>
  <si>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</si>
  <si>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</si>
  <si>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</si>
  <si>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</si>
  <si>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</si>
  <si>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</si>
  <si>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</si>
  <si>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</si>
  <si>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</si>
  <si>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</si>
  <si>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</si>
  <si>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</si>
  <si>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</si>
  <si>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</si>
  <si>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</si>
  <si>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</si>
  <si>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</si>
  <si>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</si>
  <si>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</si>
  <si>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</si>
  <si>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</si>
  <si>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</si>
  <si>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</si>
  <si>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</si>
  <si>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</si>
  <si>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</si>
  <si>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</si>
  <si>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</si>
  <si>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</si>
  <si>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</si>
  <si>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</si>
  <si>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</si>
  <si>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</si>
  <si>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</si>
  <si>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</si>
  <si>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</si>
  <si>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</si>
  <si>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</si>
  <si>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</si>
  <si>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</si>
  <si>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</si>
  <si>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</si>
  <si>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</si>
  <si>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</si>
  <si>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</si>
  <si>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</si>
  <si>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</si>
  <si>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</si>
  <si>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</si>
  <si>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</si>
  <si>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</si>
  <si>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</si>
  <si>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</si>
  <si>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</si>
  <si>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</si>
  <si>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</si>
  <si>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</si>
  <si>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</si>
  <si>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</si>
  <si>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</si>
  <si>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</si>
  <si>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</si>
  <si>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</si>
  <si>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</si>
  <si>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</si>
  <si>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</si>
  <si>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</si>
  <si>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</si>
  <si>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</si>
  <si>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</si>
  <si>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</si>
  <si>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</si>
  <si>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</si>
  <si>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</si>
  <si>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</si>
  <si>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</si>
  <si>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</si>
  <si>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</si>
  <si>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</si>
  <si>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</si>
  <si>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</si>
  <si>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</si>
  <si>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</si>
  <si>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</si>
  <si>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</si>
  <si>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</si>
  <si>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</si>
  <si>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</si>
  <si>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</si>
  <si>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</si>
  <si>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</si>
  <si>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</si>
  <si>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</si>
  <si>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</si>
  <si>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</si>
  <si>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</si>
  <si>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</si>
  <si>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</si>
  <si>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</si>
  <si>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</si>
  <si>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</si>
  <si>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</si>
  <si>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</si>
  <si>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</si>
  <si>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</si>
  <si>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</si>
  <si>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</si>
  <si>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</si>
  <si>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</si>
  <si>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</si>
  <si>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</si>
  <si>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</si>
  <si>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</si>
  <si>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</si>
  <si>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</si>
  <si>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</si>
  <si>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</si>
  <si>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</si>
  <si>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</si>
  <si>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</si>
  <si>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</si>
  <si>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</si>
  <si>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</si>
  <si>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</si>
  <si>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</si>
  <si>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</si>
  <si>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</si>
  <si>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</si>
  <si>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</si>
  <si>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</si>
  <si>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</si>
  <si>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</si>
  <si>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</si>
  <si>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</si>
  <si>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</si>
  <si>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</si>
  <si>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</si>
  <si>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</si>
  <si>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</si>
  <si>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</si>
  <si>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</si>
  <si>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</si>
  <si>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</si>
  <si>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</si>
  <si>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</si>
  <si>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</si>
  <si>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</si>
  <si>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</si>
  <si>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</si>
  <si>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</si>
  <si>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</si>
  <si>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</si>
  <si>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</si>
  <si>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</si>
  <si>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</si>
  <si>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</si>
  <si>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</si>
  <si>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</si>
  <si>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</si>
  <si>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</si>
  <si>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</si>
  <si>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</si>
  <si>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</si>
  <si>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</si>
  <si>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</si>
  <si>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</si>
  <si>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</si>
  <si>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</si>
  <si>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</si>
  <si>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</si>
  <si>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</si>
  <si>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</si>
  <si>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</si>
  <si>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</si>
  <si>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</si>
  <si>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</si>
  <si>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</si>
  <si>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</si>
  <si>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</si>
  <si>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</si>
  <si>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</si>
  <si>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</si>
  <si>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</si>
  <si>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</si>
  <si>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</si>
  <si>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</si>
  <si>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</si>
  <si>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</si>
  <si>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</si>
  <si>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</si>
  <si>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</si>
  <si>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</si>
  <si>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</si>
  <si>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</si>
  <si>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</si>
  <si>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</si>
  <si>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</si>
  <si>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</si>
  <si>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</si>
  <si>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</si>
  <si>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</si>
  <si>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</si>
  <si>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</si>
  <si>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</si>
  <si>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</si>
  <si>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</si>
  <si>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</si>
  <si>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</si>
  <si>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</si>
  <si>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</si>
  <si>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</si>
  <si>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</si>
  <si>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</si>
  <si>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</si>
  <si>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</si>
  <si>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</si>
  <si>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</si>
  <si>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</si>
  <si>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</si>
  <si>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</si>
  <si>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</si>
  <si>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</si>
  <si>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</si>
  <si>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</si>
  <si>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</si>
  <si>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</si>
  <si>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</si>
  <si>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</si>
  <si>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</si>
  <si>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</si>
  <si>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</si>
  <si>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</si>
  <si>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</si>
  <si>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</si>
  <si>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</si>
  <si>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</si>
  <si>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</si>
  <si>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</si>
  <si>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</si>
  <si>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</si>
  <si>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</si>
  <si>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</si>
  <si>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</si>
  <si>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</si>
  <si>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</si>
  <si>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</si>
  <si>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</si>
  <si>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</si>
  <si>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</si>
  <si>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</si>
  <si>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</si>
  <si>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</si>
  <si>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</si>
  <si>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</si>
  <si>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</si>
  <si>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</si>
  <si>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</si>
  <si>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</si>
  <si>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</si>
  <si>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</si>
  <si>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</si>
  <si>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</si>
  <si>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</si>
  <si>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</si>
  <si>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</si>
  <si>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</si>
  <si>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</si>
  <si>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</si>
  <si>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</si>
  <si>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</si>
  <si>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</si>
  <si>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</si>
  <si>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</si>
  <si>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</si>
  <si>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</si>
  <si>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</si>
  <si>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</si>
  <si>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</si>
  <si>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</si>
  <si>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</si>
  <si>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</si>
  <si>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</si>
  <si>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</si>
  <si>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</si>
  <si>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</si>
  <si>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</si>
  <si>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</si>
  <si>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</si>
  <si>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</si>
  <si>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</si>
  <si>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</si>
  <si>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</si>
  <si>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</si>
  <si>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</si>
  <si>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</si>
  <si>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</si>
  <si>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</si>
  <si>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</si>
  <si>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</si>
  <si>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</si>
  <si>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</si>
  <si>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</si>
  <si>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</si>
  <si>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</si>
  <si>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</si>
  <si>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</si>
  <si>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</si>
  <si>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</si>
  <si>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</si>
  <si>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</si>
  <si>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</si>
  <si>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</si>
  <si>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</si>
  <si>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</si>
  <si>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</si>
  <si>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</si>
  <si>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</si>
  <si>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</si>
  <si>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</si>
  <si>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</si>
  <si>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</si>
  <si>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</si>
  <si>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</si>
  <si>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</si>
  <si>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</si>
  <si>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</si>
  <si>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</si>
  <si>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</si>
  <si>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</si>
  <si>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</si>
  <si>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</si>
  <si>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</si>
  <si>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</si>
  <si>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</si>
  <si>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</si>
  <si>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</si>
  <si>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</si>
  <si>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</si>
  <si>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</si>
  <si>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</si>
  <si>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</si>
  <si>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</si>
  <si>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</si>
  <si>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</si>
  <si>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</si>
  <si>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</si>
  <si>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</si>
  <si>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</si>
  <si>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</si>
  <si>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</si>
  <si>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</si>
  <si>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</si>
  <si>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</si>
  <si>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</si>
  <si>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</si>
  <si>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</si>
  <si>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</si>
  <si>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</si>
  <si>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</si>
  <si>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</si>
  <si>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</si>
  <si>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</si>
  <si>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</si>
  <si>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</si>
  <si>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</si>
  <si>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</si>
  <si>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</si>
  <si>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</si>
  <si>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</si>
  <si>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</si>
  <si>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</si>
  <si>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</si>
  <si>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</si>
  <si>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</si>
  <si>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</si>
  <si>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</si>
  <si>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</si>
  <si>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</si>
  <si>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</si>
  <si>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</si>
  <si>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</si>
  <si>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</si>
  <si>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</si>
  <si>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</si>
  <si>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</si>
  <si>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</si>
  <si>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</si>
  <si>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</si>
  <si>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</si>
  <si>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</si>
  <si>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</si>
  <si>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</si>
  <si>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</si>
  <si>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</si>
  <si>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</si>
  <si>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</si>
  <si>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</si>
  <si>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</si>
  <si>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</si>
  <si>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</si>
  <si>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</si>
  <si>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</si>
  <si>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</si>
  <si>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</si>
  <si>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</si>
  <si>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</si>
  <si>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</si>
  <si>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</si>
  <si>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</si>
  <si>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</si>
  <si>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</si>
  <si>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</si>
  <si>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</si>
  <si>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</si>
  <si>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</si>
  <si>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</si>
  <si>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</si>
  <si>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</si>
  <si>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</si>
  <si>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</si>
  <si>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</si>
  <si>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</si>
  <si>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</si>
  <si>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</si>
  <si>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</si>
  <si>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</si>
  <si>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</si>
  <si>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</si>
  <si>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</si>
  <si>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</si>
  <si>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</si>
  <si>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</si>
  <si>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</si>
  <si>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</si>
  <si>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</si>
  <si>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</si>
  <si>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</si>
  <si>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</si>
  <si>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</si>
  <si>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</si>
  <si>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</si>
  <si>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</si>
  <si>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</si>
  <si>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</si>
  <si>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</si>
  <si>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</si>
  <si>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</si>
  <si>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</si>
  <si>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</si>
  <si>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</si>
  <si>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</si>
  <si>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</si>
  <si>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</si>
  <si>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</si>
  <si>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</si>
  <si>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</si>
  <si>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</si>
  <si>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</si>
  <si>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</si>
  <si>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</si>
  <si>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</si>
  <si>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</si>
  <si>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</si>
  <si>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</si>
  <si>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</si>
  <si>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</si>
  <si>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</si>
  <si>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</si>
  <si>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</si>
  <si>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</si>
  <si>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</si>
  <si>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</si>
  <si>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</si>
  <si>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</si>
  <si>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</si>
  <si>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</si>
  <si>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</si>
  <si>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</si>
  <si>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</si>
  <si>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</si>
  <si>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</si>
  <si>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</si>
  <si>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</si>
  <si>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</si>
  <si>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</si>
  <si>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</si>
  <si>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</si>
  <si>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</si>
  <si>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</si>
  <si>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</si>
  <si>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</si>
  <si>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</si>
  <si>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</si>
  <si>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</si>
  <si>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</si>
  <si>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</si>
  <si>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</si>
  <si>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</si>
  <si>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</si>
  <si>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</si>
  <si>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</si>
  <si>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</si>
  <si>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</si>
  <si>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</si>
  <si>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</si>
  <si>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</si>
  <si>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</si>
  <si>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</si>
  <si>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</si>
  <si>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</si>
  <si>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</si>
  <si>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</si>
  <si>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</si>
  <si>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</si>
  <si>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</si>
  <si>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</si>
  <si>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</si>
  <si>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</si>
  <si>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</si>
  <si>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</si>
  <si>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</si>
  <si>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</si>
  <si>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</si>
  <si>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</si>
  <si>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</si>
  <si>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</si>
  <si>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</si>
  <si>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</si>
  <si>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</si>
  <si>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</si>
  <si>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</si>
  <si>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</si>
  <si>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</si>
  <si>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</si>
  <si>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</si>
  <si>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</si>
  <si>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</si>
  <si>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</si>
  <si>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</si>
  <si>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</si>
  <si>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</si>
  <si>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</si>
  <si>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</si>
  <si>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</si>
  <si>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</si>
  <si>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</si>
  <si>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</si>
  <si>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</si>
  <si>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</si>
  <si>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</si>
  <si>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</si>
  <si>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</si>
  <si>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</si>
  <si>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</si>
  <si>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</si>
  <si>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</si>
  <si>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</si>
  <si>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</si>
  <si>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</si>
  <si>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</si>
  <si>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</si>
  <si>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</si>
  <si>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</si>
  <si>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</si>
  <si>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</si>
  <si>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</si>
  <si>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</si>
  <si>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</si>
  <si>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</si>
  <si>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</si>
  <si>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</si>
  <si>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</si>
  <si>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</si>
  <si>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</si>
  <si>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</si>
  <si>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</si>
  <si>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</si>
  <si>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</si>
  <si>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</si>
  <si>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</si>
  <si>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</si>
  <si>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</si>
  <si>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</si>
  <si>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</si>
  <si>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</si>
  <si>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</si>
  <si>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</si>
  <si>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</si>
  <si>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</si>
  <si>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</si>
  <si>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</si>
  <si>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</si>
  <si>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</si>
  <si>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</si>
  <si>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</si>
  <si>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</si>
  <si>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</si>
  <si>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</si>
  <si>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</si>
  <si>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</si>
  <si>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</si>
  <si>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</si>
  <si>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</si>
  <si>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</si>
  <si>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</si>
  <si>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</si>
  <si>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</si>
  <si>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</si>
  <si>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</si>
  <si>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</si>
  <si>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</si>
  <si>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</si>
  <si>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</si>
  <si>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</si>
  <si>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</si>
  <si>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</si>
  <si>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</si>
  <si>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</si>
  <si>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</si>
  <si>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</si>
  <si>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</si>
  <si>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</si>
  <si>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</si>
  <si>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</si>
  <si>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</si>
  <si>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</si>
  <si>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</si>
  <si>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</si>
  <si>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</si>
  <si>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</si>
  <si>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</si>
  <si>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</si>
  <si>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</si>
  <si>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</si>
  <si>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</si>
  <si>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</si>
  <si>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</si>
  <si>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</si>
  <si>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</si>
  <si>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</si>
  <si>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</si>
  <si>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</si>
  <si>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</si>
  <si>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</si>
  <si>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</si>
  <si>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</si>
  <si>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</si>
  <si>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</si>
  <si>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</si>
  <si>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</si>
  <si>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</si>
  <si>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</si>
  <si>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</si>
  <si>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</si>
  <si>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</si>
  <si>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</si>
  <si>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</si>
  <si>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</si>
  <si>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</si>
  <si>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</si>
  <si>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</si>
  <si>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</si>
  <si>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</si>
  <si>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</si>
  <si>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</si>
  <si>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</si>
  <si>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</si>
  <si>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</si>
  <si>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</si>
  <si>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</si>
  <si>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</si>
  <si>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</si>
  <si>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</si>
  <si>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</si>
  <si>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</si>
  <si>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</si>
  <si>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</si>
  <si>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</si>
  <si>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</si>
  <si>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</si>
  <si>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</si>
  <si>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</si>
  <si>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</si>
  <si>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</si>
  <si>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</si>
  <si>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</si>
  <si>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</si>
  <si>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</si>
  <si>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</si>
  <si>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</si>
  <si>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</si>
  <si>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</si>
  <si>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</si>
  <si>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</si>
  <si>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</si>
  <si>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</si>
  <si>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</si>
  <si>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</si>
  <si>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</si>
  <si>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</si>
  <si>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</si>
  <si>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</si>
  <si>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</si>
  <si>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</si>
  <si>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</si>
  <si>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</si>
  <si>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</si>
  <si>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</si>
  <si>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</si>
  <si>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</si>
  <si>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</si>
  <si>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</si>
  <si>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</si>
  <si>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</si>
  <si>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</si>
  <si>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</si>
  <si>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</si>
  <si>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</si>
  <si>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</si>
  <si>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</si>
  <si>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</si>
  <si>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</si>
  <si>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</si>
  <si>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</si>
  <si>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</si>
  <si>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</si>
  <si>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</si>
  <si>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</si>
  <si>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</si>
  <si>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</si>
  <si>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</si>
  <si>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</si>
  <si>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</si>
  <si>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</si>
  <si>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</si>
  <si>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</si>
  <si>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</si>
  <si>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</si>
  <si>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</si>
  <si>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</si>
  <si>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</si>
  <si>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</si>
  <si>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</si>
  <si>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</si>
  <si>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</si>
  <si>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</si>
  <si>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</si>
  <si>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</si>
  <si>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</si>
  <si>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</si>
  <si>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</si>
  <si>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</si>
  <si>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</si>
  <si>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</si>
  <si>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</si>
  <si>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</si>
  <si>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</si>
  <si>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</si>
  <si>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</si>
  <si>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</si>
  <si>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</si>
  <si>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</si>
  <si>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</si>
  <si>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</si>
  <si>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</si>
  <si>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</si>
  <si>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</si>
  <si>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</si>
  <si>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</si>
  <si>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</si>
  <si>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</si>
  <si>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</si>
  <si>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</si>
  <si>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</si>
  <si>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</si>
  <si>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</si>
  <si>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</si>
  <si>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</si>
  <si>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</si>
  <si>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</si>
  <si>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</si>
  <si>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</si>
  <si>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</si>
  <si>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</si>
  <si>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</si>
  <si>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</si>
  <si>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</si>
  <si>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</si>
  <si>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</si>
  <si>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</si>
  <si>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</si>
  <si>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</si>
  <si>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</si>
  <si>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</si>
  <si>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</si>
  <si>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</si>
  <si>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</si>
  <si>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</si>
  <si>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</si>
  <si>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</si>
  <si>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</si>
  <si>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</si>
  <si>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</si>
  <si>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</si>
  <si>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</si>
  <si>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</si>
  <si>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</si>
  <si>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</si>
  <si>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</si>
  <si>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</si>
  <si>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</si>
  <si>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</si>
  <si>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</si>
  <si>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</si>
  <si>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</si>
  <si>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</si>
  <si>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</si>
  <si>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</si>
  <si>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</si>
  <si>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</si>
  <si>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</si>
  <si>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</si>
  <si>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</si>
  <si>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</si>
  <si>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</si>
  <si>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</si>
  <si>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</si>
  <si>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</si>
  <si>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</si>
  <si>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</si>
  <si>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</si>
  <si>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</si>
  <si>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</si>
  <si>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</si>
  <si>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</si>
  <si>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</si>
  <si>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</si>
  <si>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</si>
  <si>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</si>
  <si>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</si>
  <si>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</si>
  <si>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</si>
  <si>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</si>
  <si>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</si>
  <si>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</si>
  <si>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</si>
  <si>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</si>
  <si>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</si>
  <si>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</si>
  <si>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</si>
  <si>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</si>
  <si>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</si>
  <si>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</si>
  <si>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</si>
  <si>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</si>
  <si>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</si>
  <si>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</si>
  <si>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</si>
  <si>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</si>
  <si>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</si>
  <si>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</si>
  <si>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</si>
  <si>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</si>
  <si>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</si>
  <si>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</si>
  <si>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</si>
  <si>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</si>
  <si>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</si>
  <si>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</si>
  <si>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</si>
  <si>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</si>
  <si>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</si>
  <si>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</si>
  <si>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</si>
  <si>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</si>
  <si>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</si>
  <si>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</si>
  <si>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</si>
  <si>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</si>
  <si>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</si>
  <si>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</si>
  <si>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</si>
  <si>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</si>
  <si>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</si>
  <si>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</si>
  <si>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</si>
  <si>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</si>
  <si>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</si>
  <si>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</si>
  <si>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</si>
  <si>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</si>
  <si>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</si>
  <si>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</si>
  <si>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</si>
  <si>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</si>
  <si>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</si>
  <si>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</si>
  <si>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</si>
  <si>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</si>
  <si>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</si>
  <si>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</si>
  <si>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</si>
  <si>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</si>
  <si>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</si>
  <si>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</si>
  <si>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</si>
  <si>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</si>
  <si>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</si>
  <si>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</si>
  <si>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</si>
  <si>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</si>
  <si>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</si>
  <si>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</si>
  <si>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</si>
  <si>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</si>
  <si>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</si>
  <si>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</si>
  <si>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</si>
  <si>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</si>
  <si>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</si>
  <si>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</si>
  <si>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</si>
  <si>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</si>
  <si>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</si>
  <si>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</si>
  <si>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</si>
  <si>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</si>
  <si>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</si>
  <si>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</si>
  <si>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</si>
  <si>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</si>
  <si>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</si>
  <si>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</si>
  <si>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</si>
  <si>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</si>
  <si>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</si>
  <si>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</si>
  <si>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</si>
  <si>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</si>
  <si>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</si>
  <si>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</si>
  <si>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</si>
  <si>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</si>
  <si>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</si>
  <si>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</si>
  <si>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</si>
  <si>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</si>
  <si>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</si>
  <si>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</si>
  <si>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</si>
  <si>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</si>
  <si>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</si>
  <si>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</si>
  <si>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</si>
  <si>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</si>
  <si>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</si>
  <si>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</si>
  <si>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</si>
  <si>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</si>
  <si>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</si>
  <si>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</si>
  <si>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</si>
  <si>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</si>
  <si>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</si>
  <si>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</si>
  <si>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</si>
  <si>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</si>
  <si>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</si>
  <si>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</si>
  <si>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</si>
  <si>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</si>
  <si>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</si>
  <si>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</si>
  <si>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</si>
  <si>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</si>
  <si>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</si>
  <si>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</si>
  <si>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</si>
  <si>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</si>
  <si>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</si>
  <si>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</si>
  <si>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</si>
  <si>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</si>
  <si>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</si>
  <si>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</si>
  <si>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</si>
  <si>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</si>
  <si>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</si>
  <si>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</si>
  <si>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</si>
  <si>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</si>
  <si>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</si>
  <si>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</si>
  <si>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</si>
  <si>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</si>
  <si>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</si>
  <si>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</si>
  <si>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</si>
  <si>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</si>
  <si>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</si>
  <si>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</si>
  <si>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</si>
  <si>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</si>
  <si>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</si>
  <si>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</si>
  <si>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</si>
  <si>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</si>
  <si>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</si>
  <si>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</si>
  <si>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</si>
  <si>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</si>
  <si>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</si>
  <si>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</si>
  <si>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</si>
  <si>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</si>
  <si>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</si>
  <si>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</si>
  <si>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</si>
  <si>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</si>
  <si>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</si>
  <si>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</si>
  <si>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</si>
  <si>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</si>
  <si>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</si>
  <si>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</si>
  <si>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</si>
  <si>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</si>
  <si>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</si>
  <si>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</si>
  <si>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</si>
  <si>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</si>
  <si>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</si>
  <si>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</si>
  <si>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</si>
  <si>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</si>
  <si>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</si>
  <si>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</si>
  <si>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</si>
  <si>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</si>
  <si>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</si>
  <si>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</si>
  <si>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</si>
  <si>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</si>
  <si>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</si>
  <si>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</si>
  <si>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</si>
  <si>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</si>
  <si>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</si>
  <si>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</si>
  <si>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</si>
  <si>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</si>
  <si>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</si>
  <si>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</si>
  <si>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</si>
  <si>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</si>
  <si>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</si>
  <si>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</si>
  <si>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</si>
  <si>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</si>
  <si>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</si>
  <si>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</si>
  <si>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</si>
  <si>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</si>
  <si>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</si>
  <si>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</si>
  <si>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</si>
  <si>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</si>
  <si>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</si>
  <si>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</si>
  <si>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</si>
  <si>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</si>
  <si>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</si>
  <si>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</si>
  <si>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</si>
  <si>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</si>
  <si>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</si>
  <si>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</si>
  <si>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</si>
  <si>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</si>
  <si>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</si>
  <si>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</si>
  <si>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</si>
  <si>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</si>
  <si>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</si>
  <si>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</si>
  <si>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</si>
  <si>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</si>
  <si>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</si>
  <si>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</si>
  <si>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</si>
  <si>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</si>
  <si>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</si>
  <si>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</si>
  <si>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</si>
  <si>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</si>
  <si>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</si>
  <si>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</si>
  <si>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</si>
  <si>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</si>
  <si>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</si>
  <si>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</si>
  <si>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</si>
  <si>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</si>
  <si>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</si>
  <si>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</si>
  <si>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</si>
  <si>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</si>
  <si>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</si>
  <si>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</si>
  <si>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</si>
  <si>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</si>
  <si>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</si>
  <si>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</si>
  <si>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</si>
  <si>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</si>
  <si>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</si>
  <si>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</si>
  <si>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</si>
  <si>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</si>
  <si>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</si>
  <si>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</si>
  <si>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</si>
  <si>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</si>
  <si>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</si>
  <si>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</si>
  <si>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</si>
  <si>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</si>
  <si>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</si>
  <si>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</si>
  <si>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</si>
  <si>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</si>
  <si>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</si>
  <si>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</si>
  <si>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</si>
  <si>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</si>
  <si>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</si>
  <si>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</si>
  <si>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</si>
  <si>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</si>
  <si>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</si>
  <si>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</si>
  <si>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</si>
  <si>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</si>
  <si>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</si>
  <si>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</si>
  <si>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</si>
  <si>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</si>
  <si>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</si>
  <si>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</si>
  <si>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</si>
  <si>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</si>
  <si>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</si>
  <si>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</si>
  <si>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</si>
  <si>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</si>
  <si>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</si>
  <si>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</si>
  <si>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</si>
  <si>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</si>
  <si>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</si>
  <si>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</si>
  <si>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</si>
  <si>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</si>
  <si>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</si>
  <si>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</si>
  <si>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</si>
  <si>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</si>
  <si>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</si>
  <si>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</si>
  <si>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</si>
  <si>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</si>
  <si>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</si>
  <si>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</si>
  <si>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</si>
  <si>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</si>
  <si>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</si>
  <si>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</si>
  <si>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</si>
  <si>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</si>
  <si>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</si>
  <si>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</si>
  <si>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</si>
  <si>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</si>
  <si>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</si>
  <si>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</si>
  <si>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</si>
  <si>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</si>
  <si>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</si>
  <si>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</si>
  <si>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</si>
  <si>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</si>
  <si>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</si>
  <si>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</si>
  <si>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</si>
  <si>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</si>
  <si>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</si>
  <si>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</si>
  <si>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</si>
  <si>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</si>
  <si>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</si>
  <si>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</si>
  <si>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</si>
  <si>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</si>
  <si>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</si>
  <si>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</si>
  <si>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</si>
  <si>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</si>
  <si>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</si>
  <si>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</si>
  <si>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</si>
  <si>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</si>
  <si>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</si>
  <si>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</si>
  <si>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</si>
  <si>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</si>
  <si>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</si>
  <si>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</si>
  <si>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</si>
  <si>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</si>
  <si>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</si>
  <si>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</si>
  <si>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</si>
  <si>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</si>
  <si>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</si>
  <si>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</si>
  <si>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</si>
  <si>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</si>
  <si>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</si>
  <si>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</si>
  <si>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</si>
  <si>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</si>
  <si>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</si>
  <si>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</si>
  <si>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</si>
  <si>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</si>
  <si>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</si>
  <si>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</si>
  <si>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</si>
  <si>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</si>
  <si>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</si>
  <si>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</si>
  <si>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</si>
  <si>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</si>
  <si>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</si>
  <si>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</si>
  <si>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</si>
  <si>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</si>
  <si>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</si>
  <si>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</si>
  <si>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</si>
  <si>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</si>
  <si>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</si>
  <si>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</si>
  <si>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</si>
  <si>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</si>
  <si>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</si>
  <si>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</si>
  <si>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</si>
  <si>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</si>
  <si>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</si>
  <si>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</si>
  <si>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</si>
  <si>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</si>
  <si>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</si>
  <si>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</si>
  <si>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</si>
  <si>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</si>
  <si>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</si>
  <si>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</si>
  <si>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</si>
  <si>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</si>
  <si>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</si>
  <si>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</si>
  <si>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</si>
  <si>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</si>
  <si>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</si>
  <si>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</si>
  <si>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</si>
  <si>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</si>
  <si>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</si>
  <si>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</si>
  <si>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</si>
  <si>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</si>
  <si>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</si>
  <si>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</si>
  <si>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</si>
  <si>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</si>
  <si>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</si>
  <si>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</si>
  <si>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</si>
  <si>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</si>
  <si>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</si>
  <si>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</si>
  <si>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</si>
  <si>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</si>
  <si>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</si>
  <si>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</si>
  <si>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</si>
  <si>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</si>
  <si>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</si>
  <si>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</si>
  <si>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</si>
  <si>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</si>
  <si>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</si>
  <si>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</si>
  <si>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</si>
  <si>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</si>
  <si>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</si>
  <si>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</si>
  <si>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</si>
  <si>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</si>
  <si>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</si>
  <si>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</si>
  <si>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</si>
  <si>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</si>
  <si>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</si>
  <si>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</si>
  <si>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</si>
  <si>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</si>
  <si>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</si>
  <si>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</si>
  <si>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</si>
  <si>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</si>
  <si>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</si>
  <si>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</si>
  <si>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</si>
  <si>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</si>
  <si>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</si>
  <si>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</si>
  <si>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</si>
  <si>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</si>
  <si>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</si>
  <si>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</si>
  <si>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</si>
  <si>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</si>
  <si>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</si>
  <si>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</si>
  <si>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</si>
  <si>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</si>
  <si>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</si>
  <si>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</si>
  <si>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</si>
  <si>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</si>
  <si>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</si>
  <si>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</si>
  <si>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</si>
  <si>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</si>
  <si>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</si>
  <si>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</si>
  <si>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</si>
  <si>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</si>
  <si>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</si>
  <si>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</si>
  <si>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</si>
  <si>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</si>
  <si>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</si>
  <si>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</si>
  <si>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</si>
  <si>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</si>
  <si>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</si>
  <si>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</si>
  <si>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</si>
  <si>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</si>
  <si>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</si>
  <si>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</si>
  <si>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</si>
  <si>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</si>
  <si>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</si>
  <si>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</si>
  <si>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</si>
  <si>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</si>
  <si>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</si>
  <si>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</si>
  <si>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</si>
  <si>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</si>
  <si>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</si>
  <si>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</si>
  <si>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</si>
  <si>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</si>
  <si>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</si>
  <si>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</si>
  <si>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</si>
  <si>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</si>
  <si>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</si>
  <si>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</si>
  <si>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</si>
  <si>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</si>
  <si>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</si>
  <si>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</si>
  <si>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</si>
  <si>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</si>
  <si>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</si>
  <si>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</si>
  <si>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</si>
  <si>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</si>
  <si>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</si>
  <si>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</si>
  <si>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</si>
  <si>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</si>
  <si>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</si>
  <si>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</si>
  <si>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</si>
  <si>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</si>
  <si>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</si>
  <si>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</si>
  <si>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</si>
  <si>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</si>
  <si>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</si>
  <si>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</si>
  <si>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</si>
  <si>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</si>
  <si>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</si>
  <si>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</si>
  <si>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</si>
  <si>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</si>
  <si>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</si>
  <si>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</si>
  <si>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</si>
  <si>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</si>
  <si>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</si>
  <si>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</si>
  <si>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</si>
  <si>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</si>
  <si>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</si>
  <si>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</si>
  <si>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</si>
  <si>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</si>
  <si>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</si>
  <si>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</si>
  <si>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</si>
  <si>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</si>
  <si>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</si>
  <si>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</si>
  <si>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</si>
  <si>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</si>
  <si>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</si>
  <si>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</si>
  <si>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</si>
  <si>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</si>
  <si>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</si>
  <si>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</si>
  <si>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</si>
  <si>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</si>
  <si>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</si>
  <si>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</si>
  <si>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</si>
  <si>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</si>
  <si>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</si>
  <si>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</si>
  <si>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</si>
  <si>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</si>
  <si>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</si>
  <si>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</si>
  <si>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</si>
  <si>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</si>
  <si>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</si>
  <si>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</si>
  <si>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</si>
  <si>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</si>
  <si>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</si>
  <si>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</si>
  <si>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</si>
  <si>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</si>
  <si>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</si>
  <si>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</si>
  <si>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</si>
  <si>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</si>
  <si>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</si>
  <si>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</si>
  <si>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</si>
  <si>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</si>
  <si>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</si>
  <si>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</si>
  <si>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</si>
  <si>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</si>
  <si>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</si>
  <si>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</si>
  <si>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</si>
  <si>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</si>
  <si>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</si>
  <si>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</si>
  <si>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</si>
  <si>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</si>
  <si>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</si>
  <si>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</si>
  <si>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</si>
  <si>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</si>
  <si>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</si>
  <si>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</si>
  <si>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</si>
  <si>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</si>
  <si>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</si>
  <si>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</si>
  <si>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</si>
  <si>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</si>
  <si>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</si>
  <si>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</si>
  <si>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</si>
  <si>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</si>
  <si>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</si>
  <si>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</si>
  <si>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</si>
  <si>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</si>
  <si>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</si>
  <si>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</si>
  <si>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</si>
  <si>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</si>
  <si>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</si>
  <si>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</si>
  <si>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</si>
  <si>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</si>
  <si>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</si>
  <si>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</si>
  <si>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</si>
  <si>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</si>
  <si>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</si>
  <si>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</si>
  <si>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</si>
  <si>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</si>
  <si>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</si>
  <si>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</si>
  <si>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</si>
  <si>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</si>
  <si>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</si>
  <si>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</si>
  <si>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</si>
  <si>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</si>
  <si>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</si>
  <si>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</si>
  <si>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</si>
  <si>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</si>
  <si>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</si>
  <si>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</si>
  <si>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</si>
  <si>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</si>
  <si>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</si>
  <si>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</si>
  <si>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</si>
  <si>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</si>
  <si>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</si>
  <si>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</si>
  <si>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</si>
  <si>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</si>
  <si>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</si>
  <si>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</si>
  <si>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</si>
  <si>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</si>
  <si>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</si>
  <si>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</si>
  <si>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</si>
  <si>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</si>
  <si>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</si>
  <si>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</si>
  <si>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</si>
  <si>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</si>
  <si>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</si>
  <si>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</si>
  <si>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</si>
  <si>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</si>
  <si>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</si>
  <si>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</si>
  <si>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</si>
  <si>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</si>
  <si>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</si>
  <si>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</si>
  <si>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</si>
  <si>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</si>
  <si>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</si>
  <si>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</si>
  <si>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</si>
  <si>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</si>
  <si>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</si>
  <si>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</si>
  <si>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</si>
  <si>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</si>
  <si>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</si>
  <si>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</si>
  <si>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</si>
  <si>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</si>
  <si>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</si>
  <si>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</si>
  <si>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</si>
  <si>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</si>
  <si>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</si>
  <si>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</si>
  <si>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</si>
  <si>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</si>
  <si>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</si>
  <si>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</si>
  <si>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</si>
  <si>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</si>
  <si>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</si>
  <si>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</si>
  <si>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</si>
  <si>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</si>
  <si>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</si>
  <si>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</si>
  <si>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</si>
  <si>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</si>
  <si>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</si>
  <si>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</si>
  <si>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</si>
  <si>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</si>
  <si>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</si>
  <si>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</si>
  <si>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</si>
  <si>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</si>
  <si>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</si>
  <si>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</si>
  <si>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</si>
  <si>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</si>
  <si>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</si>
  <si>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</si>
  <si>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</si>
  <si>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</si>
  <si>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</si>
  <si>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</si>
  <si>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</si>
  <si>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</si>
  <si>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</si>
  <si>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</si>
  <si>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</si>
  <si>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</si>
  <si>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</si>
  <si>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</si>
  <si>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</si>
  <si>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</si>
  <si>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</si>
  <si>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</si>
  <si>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</si>
  <si>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</si>
  <si>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</si>
  <si>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</si>
  <si>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</si>
  <si>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</si>
  <si>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</si>
  <si>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</si>
  <si>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</si>
  <si>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</si>
  <si>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</si>
  <si>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</si>
  <si>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</si>
  <si>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</si>
  <si>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</si>
  <si>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</si>
  <si>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</si>
  <si>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</si>
  <si>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</si>
  <si>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</si>
  <si>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</si>
  <si>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</si>
  <si>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</si>
  <si>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</si>
  <si>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</si>
  <si>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</si>
  <si>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</si>
  <si>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</si>
  <si>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</si>
  <si>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</si>
  <si>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</si>
  <si>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</si>
  <si>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</si>
  <si>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</si>
  <si>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</si>
  <si>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</si>
  <si>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</si>
  <si>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</si>
  <si>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</si>
  <si>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</si>
  <si>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</si>
  <si>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</si>
  <si>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</si>
  <si>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</si>
  <si>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</si>
  <si>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</si>
  <si>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</si>
  <si>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</si>
  <si>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</si>
  <si>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</si>
  <si>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</si>
  <si>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</si>
  <si>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</si>
  <si>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</si>
  <si>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</si>
  <si>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</si>
  <si>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</si>
  <si>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</si>
  <si>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</si>
  <si>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</si>
  <si>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</si>
  <si>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</si>
  <si>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</si>
  <si>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</si>
  <si>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</si>
  <si>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</si>
  <si>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</si>
  <si>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</si>
  <si>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</si>
  <si>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</si>
  <si>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</si>
  <si>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</si>
  <si>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</si>
  <si>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</si>
  <si>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</si>
  <si>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</si>
  <si>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</si>
  <si>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</si>
  <si>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</si>
  <si>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</si>
  <si>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</si>
  <si>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</si>
  <si>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</si>
  <si>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</si>
  <si>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</si>
  <si>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</si>
  <si>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</si>
  <si>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</si>
  <si>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</si>
  <si>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</si>
  <si>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</si>
  <si>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</si>
  <si>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</si>
  <si>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</si>
  <si>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</si>
  <si>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</si>
  <si>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</si>
  <si>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</si>
  <si>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</si>
  <si>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</si>
  <si>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</si>
  <si>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</si>
  <si>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</si>
  <si>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</si>
  <si>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</si>
  <si>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</si>
  <si>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</si>
  <si>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</si>
  <si>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</si>
  <si>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</si>
  <si>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</si>
  <si>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</si>
  <si>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</si>
  <si>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</si>
  <si>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</si>
  <si>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</si>
  <si>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</si>
  <si>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</si>
  <si>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</si>
  <si>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</si>
  <si>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</si>
  <si>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</si>
  <si>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</si>
  <si>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</si>
  <si>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</si>
  <si>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</si>
  <si>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</si>
  <si>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</si>
  <si>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</si>
  <si>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</si>
  <si>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</si>
  <si>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</si>
  <si>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</si>
  <si>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</si>
  <si>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</si>
  <si>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</si>
  <si>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</si>
  <si>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</si>
  <si>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</si>
  <si>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</si>
  <si>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</si>
  <si>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</si>
  <si>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</si>
  <si>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</si>
  <si>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</si>
  <si>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</si>
  <si>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</si>
  <si>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</si>
  <si>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</si>
  <si>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</si>
  <si>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</si>
  <si>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</si>
  <si>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</si>
  <si>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</si>
  <si>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</si>
  <si>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</si>
  <si>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</si>
  <si>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</si>
  <si>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</si>
  <si>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</si>
  <si>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</si>
  <si>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</si>
  <si>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</si>
  <si>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</si>
  <si>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</si>
  <si>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</si>
  <si>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</si>
  <si>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</si>
  <si>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</si>
  <si>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</si>
  <si>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</si>
  <si>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</si>
  <si>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</si>
  <si>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</si>
  <si>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</si>
  <si>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</si>
  <si>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</si>
  <si>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</si>
  <si>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</si>
  <si>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</si>
  <si>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</si>
  <si>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</si>
  <si>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</si>
  <si>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</si>
  <si>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</si>
  <si>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</si>
  <si>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</si>
  <si>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</si>
  <si>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</si>
  <si>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</si>
  <si>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</si>
  <si>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</si>
  <si>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</si>
  <si>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</si>
  <si>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</si>
  <si>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</si>
  <si>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</si>
  <si>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</si>
  <si>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</si>
  <si>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</si>
  <si>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</si>
  <si>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</si>
  <si>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</si>
  <si>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</si>
  <si>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</si>
  <si>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</si>
  <si>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</si>
  <si>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</si>
  <si>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</si>
  <si>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</si>
  <si>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</si>
  <si>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</si>
  <si>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</si>
  <si>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</si>
  <si>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</si>
  <si>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</si>
  <si>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</si>
  <si>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</si>
  <si>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</si>
  <si>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</si>
  <si>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</si>
  <si>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</si>
  <si>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</si>
  <si>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</si>
  <si>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</si>
  <si>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</si>
  <si>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</si>
  <si>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</si>
  <si>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</si>
  <si>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</si>
  <si>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</si>
  <si>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</si>
  <si>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</si>
  <si>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</si>
  <si>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</si>
  <si>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</si>
  <si>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</si>
  <si>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</si>
  <si>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</si>
  <si>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</si>
  <si>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</si>
  <si>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</si>
  <si>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</si>
  <si>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</si>
  <si>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</si>
  <si>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</si>
  <si>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</si>
  <si>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</si>
  <si>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</si>
  <si>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</si>
  <si>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</si>
  <si>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</si>
  <si>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</si>
  <si>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</si>
  <si>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</si>
  <si>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</si>
  <si>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</si>
  <si>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</si>
  <si>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</si>
  <si>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</si>
  <si>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</si>
  <si>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</si>
  <si>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</si>
  <si>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</si>
  <si>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</si>
  <si>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</si>
  <si>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</si>
  <si>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</si>
  <si>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</si>
  <si>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</si>
  <si>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</si>
  <si>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</si>
  <si>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</si>
  <si>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</si>
  <si>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</si>
  <si>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</si>
  <si>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</si>
  <si>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</si>
  <si>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</si>
  <si>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</si>
  <si>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</si>
  <si>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</si>
  <si>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</si>
  <si>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</si>
  <si>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</si>
  <si>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</si>
  <si>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</si>
  <si>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</si>
  <si>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</si>
  <si>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</si>
  <si>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</si>
  <si>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</si>
  <si>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</si>
  <si>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</si>
  <si>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</si>
  <si>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</si>
  <si>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</si>
  <si>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</si>
  <si>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</si>
  <si>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</si>
  <si>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</si>
  <si>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</si>
  <si>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</si>
  <si>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</si>
  <si>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</si>
  <si>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</si>
  <si>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</si>
  <si>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</si>
  <si>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</si>
  <si>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</si>
  <si>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</si>
  <si>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</si>
  <si>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</si>
  <si>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</si>
  <si>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</si>
  <si>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</si>
  <si>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</si>
  <si>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</si>
  <si>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</si>
  <si>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</si>
  <si>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</si>
  <si>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</si>
  <si>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</si>
  <si>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</si>
  <si>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</si>
  <si>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</si>
  <si>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</si>
  <si>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</si>
  <si>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</si>
  <si>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</si>
  <si>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</si>
  <si>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</si>
  <si>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</si>
  <si>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</si>
  <si>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</si>
  <si>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</si>
  <si>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</si>
  <si>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</si>
  <si>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</si>
  <si>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</si>
  <si>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</si>
  <si>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</si>
  <si>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</si>
  <si>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</si>
  <si>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</si>
  <si>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</si>
  <si>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</si>
  <si>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</si>
  <si>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</si>
  <si>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</si>
  <si>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</si>
  <si>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</si>
  <si>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</si>
  <si>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</si>
  <si>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</si>
  <si>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</si>
  <si>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</si>
  <si>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</si>
  <si>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</si>
  <si>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</si>
  <si>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</si>
  <si>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</si>
  <si>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</si>
  <si>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</si>
  <si>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</si>
  <si>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</si>
  <si>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</si>
  <si>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</si>
  <si>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</si>
  <si>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</si>
  <si>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</si>
  <si>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</si>
  <si>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</si>
  <si>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</si>
  <si>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</si>
  <si>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</si>
  <si>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</si>
  <si>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</si>
  <si>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</si>
  <si>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</si>
  <si>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</si>
  <si>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</si>
  <si>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</si>
  <si>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</si>
  <si>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</si>
  <si>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</si>
  <si>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</si>
  <si>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</si>
  <si>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</si>
  <si>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</si>
  <si>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</si>
  <si>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</si>
  <si>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</si>
  <si>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</si>
  <si>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</si>
  <si>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</si>
  <si>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</si>
  <si>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</si>
  <si>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</si>
  <si>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</si>
  <si>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</si>
  <si>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</si>
  <si>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</si>
  <si>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</si>
  <si>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</si>
  <si>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</si>
  <si>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</si>
  <si>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</si>
  <si>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</si>
  <si>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</si>
  <si>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</si>
  <si>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</si>
  <si>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</si>
  <si>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</si>
  <si>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</si>
  <si>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</si>
  <si>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</si>
  <si>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</si>
  <si>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</si>
  <si>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</si>
  <si>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</si>
  <si>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</si>
  <si>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</si>
  <si>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</si>
  <si>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</si>
  <si>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</si>
  <si>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</si>
  <si>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</si>
  <si>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</si>
  <si>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</si>
  <si>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</si>
  <si>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</si>
  <si>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</si>
  <si>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</si>
  <si>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</si>
  <si>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</si>
  <si>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</si>
  <si>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</si>
  <si>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</si>
  <si>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</si>
  <si>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</si>
  <si>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</si>
  <si>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</si>
  <si>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</si>
  <si>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</si>
  <si>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</si>
  <si>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</si>
  <si>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</si>
  <si>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</si>
  <si>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</si>
  <si>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</si>
  <si>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</si>
  <si>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</si>
  <si>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</si>
  <si>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</si>
  <si>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</si>
  <si>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</si>
  <si>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</si>
  <si>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</si>
  <si>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</si>
  <si>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</si>
  <si>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</si>
  <si>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</si>
  <si>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</si>
  <si>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</si>
  <si>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</si>
  <si>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</si>
  <si>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</si>
  <si>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</si>
  <si>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</si>
  <si>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</si>
  <si>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</si>
  <si>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</si>
  <si>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</si>
  <si>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</si>
  <si>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</si>
  <si>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</si>
  <si>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</si>
  <si>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</si>
  <si>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</si>
  <si>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</si>
  <si>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</si>
  <si>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</si>
  <si>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</si>
  <si>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</si>
  <si>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</si>
  <si>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</si>
  <si>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</si>
  <si>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</si>
  <si>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</si>
  <si>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</si>
  <si>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</si>
  <si>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</si>
  <si>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</si>
  <si>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</si>
  <si>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</si>
  <si>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</si>
  <si>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</si>
  <si>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</si>
  <si>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</si>
  <si>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</si>
  <si>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</si>
  <si>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</si>
  <si>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</si>
  <si>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</si>
  <si>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</si>
  <si>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</si>
  <si>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</si>
  <si>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</si>
  <si>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</si>
  <si>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</si>
  <si>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</si>
  <si>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</si>
  <si>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</si>
  <si>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</si>
  <si>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</si>
  <si>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</si>
  <si>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</si>
  <si>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</si>
  <si>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</si>
  <si>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</si>
  <si>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</si>
  <si>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</si>
  <si>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</si>
  <si>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</si>
  <si>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</si>
  <si>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</si>
  <si>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</si>
  <si>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</si>
  <si>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</si>
  <si>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</si>
  <si>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</si>
  <si>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</si>
  <si>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</si>
  <si>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</si>
  <si>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</si>
  <si>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</si>
  <si>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</si>
  <si>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</si>
  <si>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</si>
  <si>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</si>
  <si>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</si>
  <si>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</si>
  <si>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</si>
  <si>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</si>
  <si>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</si>
  <si>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</si>
  <si>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</si>
  <si>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</si>
  <si>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</si>
  <si>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</si>
  <si>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</si>
  <si>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</si>
  <si>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</si>
  <si>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</si>
  <si>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</si>
  <si>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</si>
  <si>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</si>
  <si>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</si>
  <si>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</si>
  <si>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</si>
  <si>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</si>
  <si>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</si>
  <si>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</si>
  <si>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</si>
  <si>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</si>
  <si>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</si>
  <si>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</si>
  <si>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</si>
  <si>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</si>
  <si>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</si>
  <si>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</si>
  <si>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</si>
  <si>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</si>
  <si>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</si>
  <si>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</si>
  <si>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</si>
  <si>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</si>
  <si>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</si>
  <si>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</si>
  <si>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</si>
  <si>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</si>
  <si>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</si>
  <si>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</si>
  <si>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</si>
  <si>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</si>
  <si>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</si>
  <si>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</si>
  <si>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</si>
  <si>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</si>
  <si>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</si>
  <si>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</si>
  <si>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</si>
  <si>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</si>
  <si>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</si>
  <si>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</si>
  <si>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</si>
  <si>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</si>
  <si>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</si>
  <si>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</si>
  <si>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</si>
  <si>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</si>
  <si>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</si>
  <si>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</si>
  <si>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</si>
  <si>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</si>
  <si>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</si>
  <si>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</si>
  <si>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</si>
  <si>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</si>
  <si>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</si>
  <si>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</si>
  <si>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</si>
  <si>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</si>
  <si>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</si>
  <si>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</si>
  <si>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</si>
  <si>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</si>
  <si>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</si>
  <si>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</si>
  <si>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</si>
  <si>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</si>
  <si>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</si>
  <si>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</si>
  <si>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</si>
  <si>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</si>
  <si>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</si>
  <si>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</si>
  <si>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</si>
  <si>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</si>
  <si>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</si>
  <si>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</si>
  <si>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</si>
  <si>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</si>
  <si>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</si>
  <si>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</si>
  <si>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</si>
  <si>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</si>
  <si>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</si>
  <si>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</si>
  <si>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</si>
  <si>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</si>
  <si>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</si>
  <si>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</si>
  <si>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</si>
  <si>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</si>
  <si>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</si>
  <si>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</si>
  <si>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</si>
  <si>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</si>
  <si>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</si>
  <si>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</si>
  <si>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</si>
  <si>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</si>
  <si>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</si>
  <si>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</si>
  <si>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</si>
  <si>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</si>
  <si>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</si>
  <si>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</si>
  <si>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</si>
  <si>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</si>
  <si>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</si>
  <si>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</si>
  <si>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</si>
  <si>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</si>
  <si>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</si>
  <si>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</si>
  <si>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</si>
  <si>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</si>
  <si>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</si>
  <si>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</si>
  <si>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</si>
  <si>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</si>
  <si>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</si>
  <si>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</si>
  <si>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</si>
  <si>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</si>
  <si>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</si>
  <si>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</si>
  <si>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</si>
  <si>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</si>
  <si>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</si>
  <si>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</si>
  <si>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</si>
  <si>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</si>
  <si>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</si>
  <si>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</si>
  <si>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</si>
  <si>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</si>
  <si>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</si>
  <si>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</si>
  <si>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</si>
  <si>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</si>
  <si>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</si>
  <si>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</si>
  <si>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</si>
  <si>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</si>
  <si>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</si>
  <si>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</si>
  <si>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</si>
  <si>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</si>
  <si>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</si>
  <si>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</si>
  <si>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</si>
  <si>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</si>
  <si>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</si>
  <si>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</si>
  <si>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</si>
  <si>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</si>
  <si>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</si>
  <si>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</si>
  <si>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</si>
  <si>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</si>
  <si>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</si>
  <si>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</si>
  <si>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</si>
  <si>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</si>
  <si>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</si>
  <si>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</si>
  <si>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</si>
  <si>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</si>
  <si>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</si>
  <si>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</si>
  <si>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</si>
  <si>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</si>
  <si>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</si>
  <si>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</si>
  <si>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</si>
  <si>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</si>
  <si>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</si>
  <si>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</si>
  <si>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</si>
  <si>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</si>
  <si>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</si>
  <si>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</si>
  <si>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</si>
  <si>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</si>
  <si>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</si>
  <si>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</si>
  <si>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</si>
  <si>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</si>
  <si>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</si>
  <si>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</si>
  <si>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</si>
  <si>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</si>
  <si>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</si>
  <si>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</si>
  <si>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</si>
  <si>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</si>
  <si>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</si>
  <si>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</si>
  <si>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</si>
  <si>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</si>
  <si>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</si>
  <si>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</si>
  <si>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</si>
  <si>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</si>
  <si>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</si>
  <si>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</si>
  <si>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</si>
  <si>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</si>
  <si>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</si>
  <si>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</si>
  <si>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</si>
  <si>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</si>
  <si>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</si>
  <si>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</si>
  <si>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</si>
  <si>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</si>
  <si>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</si>
  <si>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</si>
  <si>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</si>
  <si>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</si>
  <si>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</si>
  <si>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</si>
  <si>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</si>
  <si>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</si>
  <si>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</si>
  <si>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</si>
  <si>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</si>
  <si>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</si>
  <si>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</si>
  <si>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</si>
  <si>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</si>
  <si>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</si>
  <si>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</si>
  <si>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</si>
  <si>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</si>
  <si>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</si>
  <si>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</si>
  <si>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</si>
  <si>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</si>
  <si>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</si>
  <si>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</si>
  <si>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</si>
  <si>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</si>
  <si>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</si>
  <si>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</si>
  <si>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</si>
  <si>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</si>
  <si>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</si>
  <si>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</si>
  <si>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</si>
  <si>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</si>
  <si>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</si>
  <si>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</si>
  <si>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</si>
  <si>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</si>
  <si>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</si>
  <si>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</si>
  <si>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</si>
  <si>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</si>
  <si>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</si>
  <si>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</si>
  <si>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</si>
  <si>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</si>
  <si>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</si>
  <si>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</si>
  <si>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</si>
  <si>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</si>
  <si>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</si>
  <si>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</si>
  <si>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</si>
  <si>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</si>
  <si>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</si>
  <si>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</si>
  <si>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</si>
  <si>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</si>
  <si>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</si>
  <si>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</si>
  <si>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</si>
  <si>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</si>
  <si>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</si>
  <si>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</si>
  <si>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</si>
  <si>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</si>
  <si>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</si>
  <si>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</si>
  <si>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</si>
  <si>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</si>
  <si>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</si>
  <si>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</si>
  <si>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</si>
  <si>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</si>
  <si>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</si>
  <si>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</si>
  <si>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</si>
  <si>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</si>
  <si>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</si>
  <si>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</si>
  <si>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</si>
  <si>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</si>
  <si>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</si>
  <si>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</si>
  <si>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</si>
  <si>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</si>
  <si>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</si>
  <si>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</si>
  <si>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</si>
  <si>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</si>
  <si>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</si>
  <si>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</si>
  <si>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</si>
  <si>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</si>
  <si>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</si>
  <si>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</si>
  <si>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</si>
  <si>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</si>
  <si>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</si>
  <si>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</si>
  <si>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</si>
  <si>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</si>
  <si>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</si>
  <si>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</si>
  <si>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</si>
  <si>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</si>
  <si>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</si>
  <si>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</si>
  <si>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</si>
  <si>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</si>
  <si>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</si>
  <si>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</si>
  <si>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</si>
  <si>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</si>
  <si>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</si>
  <si>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</si>
  <si>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</si>
  <si>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</si>
  <si>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</si>
  <si>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</si>
  <si>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</si>
  <si>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</si>
  <si>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</si>
  <si>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</si>
  <si>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</si>
  <si>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</si>
  <si>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</si>
  <si>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</si>
  <si>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</si>
  <si>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</si>
  <si>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</si>
  <si>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</si>
  <si>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</si>
  <si>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</si>
  <si>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</si>
  <si>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</si>
  <si>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</si>
  <si>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</si>
  <si>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</si>
  <si>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</si>
  <si>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</si>
  <si>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</si>
  <si>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</si>
  <si>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</si>
  <si>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</si>
  <si>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</si>
  <si>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</si>
  <si>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</si>
  <si>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</si>
  <si>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</si>
  <si>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</si>
  <si>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</si>
  <si>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</si>
  <si>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</si>
  <si>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</si>
  <si>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</si>
  <si>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</si>
  <si>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</si>
  <si>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</si>
  <si>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</si>
  <si>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</si>
  <si>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</si>
  <si>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</si>
  <si>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</si>
  <si>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</si>
  <si>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</si>
  <si>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</si>
  <si>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</si>
  <si>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</si>
  <si>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</si>
  <si>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</si>
  <si>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</si>
  <si>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</si>
  <si>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</si>
  <si>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</si>
  <si>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</si>
  <si>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</si>
  <si>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</si>
  <si>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</si>
  <si>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</si>
  <si>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</si>
  <si>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</si>
  <si>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</si>
  <si>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</si>
  <si>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</si>
  <si>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</si>
  <si>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</si>
  <si>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</si>
  <si>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</si>
  <si>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</si>
  <si>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</si>
  <si>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</si>
  <si>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</si>
  <si>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</si>
  <si>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</si>
  <si>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</si>
  <si>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</si>
  <si>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</si>
  <si>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</si>
  <si>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</si>
  <si>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</si>
  <si>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</si>
  <si>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</si>
  <si>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</si>
  <si>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</si>
  <si>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</si>
  <si>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</si>
  <si>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</si>
  <si>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</si>
  <si>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</si>
  <si>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</si>
  <si>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</si>
  <si>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</si>
  <si>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</si>
  <si>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</si>
  <si>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</si>
  <si>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</si>
  <si>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</si>
  <si>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</si>
  <si>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</si>
  <si>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</si>
  <si>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</si>
  <si>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</si>
  <si>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</si>
  <si>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</si>
  <si>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</si>
  <si>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</si>
  <si>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</si>
  <si>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</si>
  <si>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</si>
  <si>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</si>
  <si>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</si>
  <si>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</si>
  <si>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</si>
  <si>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</si>
  <si>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</si>
  <si>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</si>
  <si>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</si>
  <si>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</si>
  <si>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</si>
  <si>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</si>
  <si>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</si>
  <si>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</si>
  <si>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</si>
  <si>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</si>
  <si>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</si>
  <si>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</si>
  <si>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</si>
  <si>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</si>
  <si>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</si>
  <si>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</si>
  <si>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</si>
  <si>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</si>
  <si>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</si>
  <si>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</si>
  <si>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</si>
  <si>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</si>
  <si>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</si>
  <si>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</si>
  <si>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</si>
  <si>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</si>
  <si>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</si>
  <si>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</si>
  <si>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</si>
  <si>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</si>
  <si>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</si>
  <si>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</si>
  <si>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</si>
  <si>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</si>
  <si>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</si>
  <si>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</si>
  <si>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</si>
  <si>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</si>
  <si>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</si>
  <si>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</si>
  <si>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</si>
  <si>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</si>
  <si>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</si>
  <si>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</si>
  <si>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</si>
  <si>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</si>
  <si>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</si>
  <si>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</si>
  <si>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</si>
  <si>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</si>
  <si>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</si>
  <si>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</si>
  <si>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</si>
  <si>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</si>
  <si>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</si>
  <si>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</si>
  <si>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</si>
  <si>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</si>
  <si>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</si>
  <si>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</si>
  <si>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</si>
  <si>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</si>
  <si>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</si>
  <si>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</si>
  <si>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</si>
  <si>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</si>
  <si>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</si>
  <si>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</si>
  <si>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</si>
  <si>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</si>
  <si>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</si>
  <si>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</si>
  <si>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</si>
  <si>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</si>
  <si>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</si>
  <si>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</si>
  <si>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</si>
  <si>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</si>
  <si>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</si>
  <si>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</si>
  <si>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</si>
  <si>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</si>
  <si>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</si>
  <si>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</si>
  <si>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</si>
  <si>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</si>
  <si>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</si>
  <si>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</si>
  <si>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</si>
  <si>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</si>
  <si>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</si>
  <si>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</si>
  <si>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</si>
  <si>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</si>
  <si>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</si>
  <si>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</si>
  <si>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</si>
  <si>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</si>
  <si>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</si>
  <si>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</si>
  <si>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</si>
  <si>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</si>
  <si>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</si>
  <si>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</si>
  <si>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</si>
  <si>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</si>
  <si>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</si>
  <si>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</si>
  <si>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</si>
  <si>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</si>
  <si>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</si>
  <si>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</si>
  <si>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</si>
  <si>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</si>
  <si>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</si>
  <si>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</si>
  <si>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</si>
  <si>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</si>
  <si>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</si>
  <si>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</si>
  <si>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</si>
  <si>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</si>
  <si>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</si>
  <si>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</si>
  <si>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</si>
  <si>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</si>
  <si>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</si>
  <si>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</si>
  <si>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</si>
  <si>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</si>
  <si>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</si>
  <si>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</si>
  <si>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</si>
  <si>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</si>
  <si>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</si>
  <si>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</si>
  <si>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</si>
  <si>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</si>
  <si>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</si>
  <si>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</si>
  <si>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</si>
  <si>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</si>
  <si>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</si>
  <si>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</si>
  <si>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</si>
  <si>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</si>
  <si>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</si>
  <si>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</si>
  <si>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</si>
  <si>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</si>
  <si>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</si>
  <si>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</si>
  <si>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</si>
  <si>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</si>
  <si>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</si>
  <si>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</si>
  <si>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</si>
  <si>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</si>
  <si>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</si>
  <si>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</si>
  <si>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</si>
  <si>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</si>
  <si>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</si>
  <si>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</si>
  <si>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</si>
  <si>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</si>
  <si>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</si>
  <si>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</si>
  <si>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</si>
  <si>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</si>
  <si>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</si>
  <si>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</si>
  <si>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</si>
  <si>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</si>
  <si>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</si>
  <si>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</si>
  <si>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</si>
  <si>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</si>
  <si>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</si>
  <si>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</si>
  <si>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</si>
  <si>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</si>
  <si>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</si>
  <si>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</si>
  <si>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</si>
  <si>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</si>
  <si>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</si>
  <si>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</si>
  <si>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</si>
  <si>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</si>
  <si>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</si>
  <si>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</si>
  <si>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</si>
  <si>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</si>
  <si>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</si>
  <si>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</si>
  <si>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</si>
  <si>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</si>
  <si>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</si>
  <si>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</si>
  <si>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</si>
  <si>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</si>
  <si>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</si>
  <si>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</si>
  <si>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</si>
  <si>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</si>
  <si>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</si>
  <si>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</si>
  <si>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</si>
  <si>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</si>
  <si>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</si>
  <si>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</si>
  <si>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</si>
  <si>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</si>
  <si>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</si>
  <si>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</si>
  <si>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</si>
  <si>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</si>
  <si>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</si>
  <si>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</si>
  <si>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</si>
  <si>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</si>
  <si>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</si>
  <si>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</si>
  <si>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</si>
  <si>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</si>
  <si>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</si>
  <si>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</si>
  <si>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</si>
  <si>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</si>
  <si>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</si>
  <si>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</si>
  <si>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</si>
  <si>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</si>
  <si>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</si>
  <si>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</si>
  <si>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</si>
  <si>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</si>
  <si>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</si>
  <si>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</si>
  <si>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</si>
  <si>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</si>
  <si>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</si>
  <si>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</si>
  <si>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</si>
  <si>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</si>
  <si>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</si>
  <si>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</si>
  <si>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</si>
  <si>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</si>
  <si>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</si>
  <si>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</si>
  <si>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</si>
  <si>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</si>
  <si>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</si>
  <si>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</si>
  <si>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</si>
  <si>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</si>
  <si>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</si>
  <si>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</si>
  <si>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</si>
  <si>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</si>
  <si>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</si>
  <si>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</si>
  <si>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</si>
  <si>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</si>
  <si>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</si>
  <si>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</si>
  <si>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</si>
  <si>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</si>
  <si>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</si>
  <si>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</si>
  <si>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</si>
  <si>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</si>
  <si>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</si>
  <si>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</si>
  <si>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</si>
  <si>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</si>
  <si>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</si>
  <si>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</si>
  <si>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</si>
  <si>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</si>
  <si>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</si>
  <si>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</si>
  <si>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</si>
  <si>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</si>
  <si>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</si>
  <si>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</si>
  <si>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</si>
  <si>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</si>
  <si>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</si>
  <si>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</si>
  <si>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</si>
  <si>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</si>
  <si>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</si>
  <si>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</si>
  <si>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</si>
  <si>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</si>
  <si>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</si>
  <si>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</si>
  <si>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</si>
  <si>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</si>
  <si>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</si>
  <si>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</si>
  <si>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</si>
  <si>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</si>
  <si>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</si>
  <si>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</si>
  <si>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</si>
  <si>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</si>
  <si>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</si>
  <si>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</si>
  <si>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</si>
  <si>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</si>
  <si>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</si>
  <si>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</si>
  <si>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</si>
  <si>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</si>
  <si>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</si>
  <si>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</si>
  <si>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</si>
  <si>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</si>
  <si>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</si>
  <si>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</si>
  <si>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</si>
  <si>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</si>
  <si>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</si>
  <si>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</si>
  <si>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</si>
  <si>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</si>
  <si>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</si>
  <si>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</si>
  <si>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</si>
  <si>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</si>
  <si>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</si>
  <si>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</si>
  <si>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</si>
  <si>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</si>
  <si>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</si>
  <si>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</si>
  <si>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</si>
  <si>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</si>
  <si>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</si>
  <si>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</si>
  <si>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</si>
  <si>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</si>
  <si>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</si>
  <si>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</si>
  <si>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</si>
  <si>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</si>
  <si>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</si>
  <si>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</si>
  <si>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</si>
  <si>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</si>
  <si>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</si>
  <si>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</si>
  <si>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</si>
  <si>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</si>
  <si>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</si>
  <si>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</si>
  <si>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</si>
  <si>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</si>
  <si>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</si>
  <si>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</si>
  <si>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</si>
  <si>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</si>
  <si>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</si>
  <si>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</si>
  <si>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</si>
  <si>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</si>
  <si>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</si>
  <si>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</si>
  <si>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</si>
  <si>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</si>
  <si>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</si>
  <si>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</si>
  <si>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</si>
  <si>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</si>
  <si>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</si>
  <si>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</si>
  <si>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</si>
  <si>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</si>
  <si>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</si>
  <si>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</si>
  <si>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</si>
  <si>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</si>
  <si>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</si>
  <si>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</si>
  <si>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</si>
  <si>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</si>
  <si>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</si>
  <si>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</si>
  <si>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</si>
  <si>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</si>
  <si>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</si>
  <si>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</si>
  <si>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</si>
  <si>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</si>
  <si>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</si>
  <si>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</si>
  <si>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</si>
  <si>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</si>
  <si>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</si>
  <si>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</si>
  <si>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</si>
  <si>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</si>
  <si>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</si>
  <si>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</si>
  <si>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</si>
  <si>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</si>
  <si>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</si>
  <si>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</si>
  <si>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</si>
  <si>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</si>
  <si>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</si>
  <si>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</si>
  <si>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</si>
  <si>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</si>
  <si>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</si>
  <si>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</si>
  <si>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</si>
  <si>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</si>
  <si>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</si>
  <si>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</si>
  <si>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</si>
  <si>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</si>
  <si>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</si>
  <si>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</si>
  <si>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</si>
  <si>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</si>
  <si>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</si>
  <si>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</si>
  <si>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</si>
  <si>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</si>
  <si>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</si>
  <si>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</si>
  <si>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</si>
  <si>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</si>
  <si>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</si>
  <si>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</si>
  <si>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</si>
  <si>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</si>
  <si>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</si>
  <si>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</si>
  <si>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</si>
  <si>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</si>
  <si>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</si>
  <si>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</si>
  <si>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</si>
  <si>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</si>
  <si>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</si>
  <si>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</si>
  <si>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</si>
  <si>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</si>
  <si>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</si>
  <si>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</si>
  <si>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</si>
  <si>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</si>
  <si>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</si>
  <si>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</si>
  <si>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</si>
  <si>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</si>
  <si>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</si>
  <si>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</si>
  <si>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</si>
  <si>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</si>
  <si>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</si>
  <si>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</si>
  <si>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</si>
  <si>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</si>
  <si>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</si>
  <si>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</si>
  <si>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</si>
  <si>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</si>
  <si>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</si>
  <si>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</si>
  <si>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</si>
  <si>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</si>
  <si>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</si>
  <si>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</si>
  <si>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</si>
  <si>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</si>
  <si>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</si>
  <si>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</si>
  <si>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</si>
  <si>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</si>
  <si>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</si>
  <si>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</si>
  <si>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</si>
  <si>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</si>
  <si>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</si>
  <si>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</si>
  <si>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</si>
  <si>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</si>
  <si>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</si>
  <si>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</si>
  <si>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</si>
  <si>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</si>
  <si>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</si>
  <si>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</si>
  <si>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</si>
  <si>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</si>
  <si>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</si>
  <si>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</si>
  <si>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</si>
  <si>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</si>
  <si>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</si>
  <si>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</si>
  <si>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</si>
  <si>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</si>
  <si>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</si>
  <si>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</si>
  <si>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</si>
  <si>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</si>
  <si>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</si>
  <si>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</si>
  <si>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</si>
  <si>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</si>
  <si>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</si>
  <si>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</si>
  <si>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</si>
  <si>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</si>
  <si>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</si>
  <si>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</si>
  <si>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</si>
  <si>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</si>
  <si>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</si>
  <si>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</si>
  <si>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</si>
  <si>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</si>
  <si>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</si>
  <si>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</si>
  <si>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</si>
  <si>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</si>
  <si>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</si>
  <si>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</si>
  <si>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</si>
  <si>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</si>
  <si>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</si>
  <si>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</si>
  <si>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</si>
  <si>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</si>
  <si>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</si>
  <si>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</si>
  <si>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</si>
  <si>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</si>
  <si>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</si>
  <si>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</si>
  <si>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</si>
  <si>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</si>
  <si>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</si>
  <si>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</si>
  <si>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</si>
  <si>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</si>
  <si>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</si>
  <si>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</si>
  <si>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</si>
  <si>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</si>
  <si>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</si>
  <si>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</si>
  <si>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</si>
  <si>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</si>
  <si>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</si>
  <si>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</si>
  <si>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</si>
  <si>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</si>
  <si>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</si>
  <si>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</si>
  <si>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</si>
  <si>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</si>
  <si>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</si>
  <si>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</si>
  <si>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</si>
  <si>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</si>
  <si>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</si>
  <si>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</si>
  <si>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</si>
  <si>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</si>
  <si>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</si>
  <si>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</si>
  <si>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</si>
  <si>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</si>
  <si>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</si>
  <si>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</si>
  <si>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</si>
  <si>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</si>
  <si>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</si>
  <si>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</si>
  <si>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</si>
  <si>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</si>
  <si>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</si>
  <si>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</si>
  <si>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</si>
  <si>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</si>
  <si>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</si>
  <si>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</si>
  <si>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</si>
  <si>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</si>
  <si>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</si>
  <si>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</si>
  <si>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</si>
  <si>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</si>
  <si>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</si>
  <si>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</si>
  <si>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</si>
  <si>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</si>
  <si>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</si>
  <si>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</si>
  <si>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</si>
  <si>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</si>
  <si>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</si>
  <si>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</si>
  <si>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</si>
  <si>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</si>
  <si>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</si>
  <si>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</si>
  <si>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</si>
  <si>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</si>
  <si>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</si>
  <si>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</si>
  <si>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</si>
  <si>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</si>
  <si>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</si>
  <si>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</si>
  <si>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</si>
  <si>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</si>
  <si>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</si>
  <si>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</si>
  <si>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</si>
  <si>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</si>
  <si>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</si>
  <si>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</si>
  <si>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</si>
  <si>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</si>
  <si>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</si>
  <si>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</si>
  <si>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</si>
  <si>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</si>
  <si>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</si>
  <si>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</si>
  <si>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</si>
  <si>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</si>
  <si>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</si>
  <si>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</si>
  <si>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</si>
  <si>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</si>
  <si>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</si>
  <si>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</si>
  <si>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</si>
  <si>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</si>
  <si>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</si>
  <si>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</si>
  <si>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</si>
  <si>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</si>
  <si>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</si>
  <si>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</si>
  <si>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</si>
  <si>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</si>
  <si>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</si>
  <si>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</si>
  <si>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</si>
  <si>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</si>
  <si>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</si>
  <si>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</si>
  <si>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</si>
  <si>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</si>
  <si>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</si>
  <si>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</si>
  <si>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</si>
  <si>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</si>
  <si>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</si>
  <si>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</si>
  <si>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</si>
  <si>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</si>
  <si>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</si>
  <si>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</si>
  <si>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</si>
  <si>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</si>
  <si>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</si>
  <si>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</si>
  <si>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</si>
  <si>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</si>
  <si>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</si>
  <si>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</si>
  <si>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</si>
  <si>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</si>
  <si>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</si>
  <si>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</si>
  <si>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</si>
  <si>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</si>
  <si>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</si>
  <si>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</si>
  <si>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</si>
  <si>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</si>
  <si>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</si>
  <si>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</si>
  <si>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</si>
  <si>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</si>
  <si>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</si>
  <si>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</si>
  <si>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</si>
  <si>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</si>
  <si>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</si>
  <si>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</si>
  <si>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</si>
  <si>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</si>
  <si>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</si>
  <si>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</si>
  <si>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</si>
  <si>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</si>
  <si>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</si>
  <si>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</si>
  <si>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</si>
  <si>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</si>
  <si>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</si>
  <si>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</si>
  <si>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</si>
  <si>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</si>
  <si>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</si>
  <si>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</si>
  <si>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</si>
  <si>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</si>
  <si>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</si>
  <si>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</si>
  <si>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</si>
  <si>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</si>
  <si>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</si>
  <si>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</si>
  <si>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</si>
  <si>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</si>
  <si>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</si>
  <si>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</si>
  <si>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</si>
  <si>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</si>
  <si>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</si>
  <si>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</si>
  <si>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</si>
  <si>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</si>
  <si>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</si>
  <si>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</si>
  <si>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</si>
  <si>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</si>
  <si>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</si>
  <si>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</si>
  <si>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</si>
  <si>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</si>
  <si>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</si>
  <si>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</si>
  <si>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</si>
  <si>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</si>
  <si>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</si>
  <si>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</si>
  <si>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</si>
  <si>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</si>
  <si>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</si>
  <si>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</si>
  <si>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</si>
  <si>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</si>
  <si>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</si>
  <si>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</si>
  <si>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</si>
  <si>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</si>
  <si>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</si>
  <si>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</si>
  <si>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</si>
  <si>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</si>
  <si>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</si>
  <si>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</si>
  <si>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</si>
  <si>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</si>
  <si>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</si>
  <si>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</si>
  <si>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</si>
  <si>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</si>
  <si>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</si>
  <si>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</si>
  <si>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</si>
  <si>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</si>
  <si>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</si>
  <si>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</si>
  <si>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</si>
  <si>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</si>
  <si>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</si>
  <si>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</si>
  <si>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</si>
  <si>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</si>
  <si>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</si>
  <si>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</si>
  <si>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</si>
  <si>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</si>
  <si>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</si>
  <si>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</si>
  <si>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</si>
  <si>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</si>
  <si>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</si>
  <si>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</si>
  <si>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</si>
  <si>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</si>
  <si>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</si>
  <si>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</si>
  <si>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</si>
  <si>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</si>
  <si>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</si>
  <si>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</si>
  <si>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</si>
  <si>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</si>
  <si>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</si>
  <si>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</si>
  <si>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</si>
  <si>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</si>
  <si>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</si>
  <si>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</si>
  <si>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</si>
  <si>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</si>
  <si>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</si>
  <si>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</si>
  <si>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</si>
  <si>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</si>
  <si>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</si>
  <si>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</si>
  <si>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</si>
  <si>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</si>
  <si>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</si>
  <si>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</si>
  <si>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</si>
  <si>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</si>
  <si>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</si>
  <si>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</si>
  <si>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</si>
  <si>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</si>
  <si>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</si>
  <si>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</si>
  <si>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</si>
  <si>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</si>
  <si>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</si>
  <si>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</si>
  <si>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</si>
  <si>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</si>
  <si>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</si>
  <si>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</si>
  <si>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</si>
  <si>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</si>
  <si>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</si>
  <si>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</si>
  <si>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</si>
  <si>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</si>
  <si>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</si>
  <si>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</si>
  <si>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</si>
  <si>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</si>
  <si>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</si>
  <si>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</si>
  <si>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</si>
  <si>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</si>
  <si>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</si>
  <si>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</si>
  <si>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</si>
  <si>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</si>
  <si>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</si>
  <si>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</si>
  <si>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</si>
  <si>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</si>
  <si>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</si>
  <si>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</si>
  <si>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</si>
  <si>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</si>
  <si>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</si>
  <si>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</si>
  <si>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</si>
  <si>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</si>
  <si>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</si>
  <si>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</si>
  <si>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</si>
  <si>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</si>
  <si>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</si>
  <si>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</si>
  <si>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</si>
  <si>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</si>
  <si>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</si>
  <si>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</si>
  <si>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</si>
  <si>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</si>
  <si>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</si>
  <si>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</si>
  <si>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</si>
  <si>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</si>
  <si>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</si>
  <si>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</si>
  <si>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</si>
  <si>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</si>
  <si>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</si>
  <si>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</si>
  <si>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</si>
  <si>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</si>
  <si>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</si>
  <si>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</si>
  <si>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</si>
  <si>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</si>
  <si>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</si>
  <si>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</si>
  <si>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</si>
  <si>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</si>
  <si>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</si>
  <si>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</si>
  <si>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</si>
  <si>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</si>
  <si>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</si>
  <si>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</si>
  <si>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</si>
  <si>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</si>
  <si>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</si>
  <si>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</si>
  <si>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</si>
  <si>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</si>
  <si>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</si>
  <si>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</si>
  <si>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</si>
  <si>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</si>
  <si>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</si>
  <si>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</si>
  <si>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</si>
  <si>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</si>
  <si>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</si>
  <si>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</si>
  <si>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</si>
  <si>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</si>
  <si>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</si>
  <si>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</si>
  <si>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</si>
  <si>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</si>
  <si>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</si>
  <si>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</si>
  <si>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</si>
  <si>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</si>
  <si>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</si>
  <si>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</si>
  <si>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</si>
  <si>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</si>
  <si>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</si>
  <si>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</si>
  <si>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</si>
  <si>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</si>
  <si>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</si>
  <si>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</si>
  <si>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</si>
  <si>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</si>
  <si>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</si>
  <si>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</si>
  <si>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</si>
  <si>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</si>
  <si>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</si>
  <si>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</si>
  <si>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</si>
  <si>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</si>
  <si>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</si>
  <si>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</si>
  <si>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</si>
  <si>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</si>
  <si>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</si>
  <si>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</si>
  <si>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</si>
  <si>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</si>
  <si>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</si>
  <si>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</si>
  <si>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</si>
  <si>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</si>
  <si>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</si>
  <si>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</si>
  <si>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</si>
  <si>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</si>
  <si>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</si>
  <si>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</si>
  <si>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</si>
  <si>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</si>
  <si>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</si>
  <si>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</si>
  <si>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</si>
  <si>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</si>
  <si>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</si>
  <si>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</si>
  <si>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</si>
  <si>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</si>
  <si>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</si>
  <si>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</si>
  <si>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</si>
  <si>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</si>
  <si>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</si>
  <si>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</si>
  <si>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</si>
  <si>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</si>
  <si>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</si>
  <si>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</si>
  <si>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</si>
  <si>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</si>
  <si>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</si>
  <si>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</si>
  <si>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</si>
  <si>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</si>
  <si>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</si>
  <si>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</si>
  <si>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</si>
  <si>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</si>
  <si>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</si>
  <si>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</si>
  <si>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</si>
  <si>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</si>
  <si>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</si>
  <si>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</si>
  <si>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</si>
  <si>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</si>
  <si>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</si>
  <si>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</si>
  <si>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</si>
  <si>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</si>
  <si>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</si>
  <si>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</si>
  <si>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</si>
  <si>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</si>
  <si>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</si>
  <si>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</si>
  <si>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</si>
  <si>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</si>
  <si>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</si>
  <si>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</si>
  <si>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</si>
  <si>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</si>
  <si>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</si>
  <si>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</si>
  <si>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</si>
  <si>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</si>
  <si>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</si>
  <si>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</si>
  <si>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</si>
  <si>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</si>
  <si>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</si>
  <si>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</si>
  <si>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</si>
  <si>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</si>
  <si>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</si>
  <si>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</si>
  <si>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</si>
  <si>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</si>
  <si>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</si>
  <si>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</si>
  <si>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</si>
  <si>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</si>
  <si>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</si>
  <si>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</si>
  <si>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</si>
  <si>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</si>
  <si>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</si>
  <si>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</si>
  <si>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</si>
  <si>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</si>
  <si>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</si>
  <si>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</si>
  <si>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</si>
  <si>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</si>
  <si>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</si>
  <si>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</si>
  <si>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</si>
  <si>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</si>
  <si>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</si>
  <si>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</si>
  <si>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</si>
  <si>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</si>
  <si>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</si>
  <si>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</si>
  <si>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</si>
  <si>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</si>
  <si>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</si>
  <si>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</si>
  <si>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</si>
  <si>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</si>
  <si>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</si>
  <si>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</si>
  <si>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</si>
  <si>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</si>
  <si>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</si>
  <si>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</si>
  <si>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</si>
  <si>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</si>
  <si>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</si>
  <si>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</si>
  <si>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</si>
  <si>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</si>
  <si>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</si>
  <si>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</si>
  <si>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</si>
  <si>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</si>
  <si>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</si>
  <si>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</si>
  <si>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</si>
  <si>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</si>
  <si>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</si>
  <si>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</si>
  <si>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</si>
  <si>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</si>
  <si>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</si>
  <si>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</si>
  <si>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</si>
  <si>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</si>
  <si>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</si>
  <si>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</si>
  <si>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</si>
  <si>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</si>
  <si>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</si>
  <si>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</si>
  <si>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</si>
  <si>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</si>
  <si>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</si>
  <si>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</si>
  <si>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</si>
  <si>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</si>
  <si>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</si>
  <si>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</si>
  <si>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</si>
  <si>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</si>
  <si>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</si>
  <si>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</si>
  <si>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</si>
  <si>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</si>
  <si>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</si>
  <si>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</si>
  <si>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</si>
  <si>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</si>
  <si>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</si>
  <si>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</si>
  <si>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</si>
  <si>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</si>
  <si>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</si>
  <si>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</si>
  <si>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</si>
  <si>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</si>
  <si>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</si>
  <si>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</si>
  <si>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</si>
  <si>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</si>
  <si>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</si>
  <si>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</si>
  <si>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</si>
  <si>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</si>
  <si>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</si>
  <si>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</si>
  <si>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</si>
  <si>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</si>
  <si>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</si>
  <si>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</si>
  <si>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</si>
  <si>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</si>
  <si>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</si>
  <si>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</si>
  <si>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</si>
  <si>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</si>
  <si>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</si>
  <si>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</si>
  <si>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</si>
  <si>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</si>
  <si>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</si>
  <si>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</si>
  <si>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</si>
  <si>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</si>
  <si>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</si>
  <si>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</si>
  <si>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</si>
  <si>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</si>
  <si>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</si>
  <si>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</si>
  <si>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</si>
  <si>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</si>
  <si>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</si>
  <si>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</si>
  <si>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</si>
  <si>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</si>
  <si>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</si>
  <si>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</si>
  <si>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</si>
  <si>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</si>
  <si>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</si>
  <si>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</si>
  <si>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</si>
  <si>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</si>
  <si>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</si>
  <si>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</si>
  <si>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</si>
  <si>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</si>
  <si>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</si>
  <si>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</si>
  <si>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</si>
  <si>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</si>
  <si>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</si>
  <si>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</si>
  <si>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</si>
  <si>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</si>
  <si>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</si>
  <si>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</si>
  <si>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</si>
  <si>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</si>
  <si>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</si>
  <si>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</si>
  <si>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</si>
  <si>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</si>
  <si>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</si>
  <si>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</si>
  <si>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</si>
  <si>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</si>
  <si>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</si>
  <si>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</si>
  <si>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</si>
  <si>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</si>
  <si>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</si>
  <si>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</si>
  <si>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</si>
  <si>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</si>
  <si>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</si>
  <si>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</si>
  <si>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</si>
  <si>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</si>
  <si>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</si>
  <si>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</si>
  <si>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</si>
  <si>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</si>
  <si>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</si>
  <si>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</si>
  <si>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</si>
  <si>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</si>
  <si>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</si>
  <si>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</si>
  <si>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</si>
  <si>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</si>
  <si>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</si>
  <si>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</si>
  <si>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</si>
  <si>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</si>
  <si>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</si>
  <si>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</si>
  <si>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</si>
  <si>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</si>
  <si>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</si>
  <si>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</si>
  <si>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</si>
  <si>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</si>
  <si>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</si>
  <si>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</si>
  <si>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</si>
  <si>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</si>
  <si>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</si>
  <si>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</si>
  <si>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</si>
  <si>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</si>
  <si>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</si>
  <si>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</si>
  <si>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</si>
  <si>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</si>
  <si>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</si>
  <si>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</si>
  <si>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</si>
  <si>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</si>
  <si>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</si>
  <si>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</si>
  <si>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</si>
  <si>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</si>
  <si>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</si>
  <si>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</si>
  <si>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</si>
  <si>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</si>
  <si>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</si>
  <si>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</si>
  <si>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</si>
  <si>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</si>
  <si>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</si>
  <si>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</si>
  <si>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</si>
  <si>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</si>
  <si>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</si>
  <si>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</si>
  <si>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</si>
  <si>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</si>
  <si>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</si>
  <si>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</si>
  <si>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</si>
  <si>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</si>
  <si>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</si>
  <si>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</si>
  <si>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</si>
  <si>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</si>
  <si>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</si>
  <si>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</si>
  <si>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</si>
  <si>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</si>
  <si>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</si>
  <si>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</si>
  <si>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</si>
  <si>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</si>
  <si>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</si>
  <si>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</si>
  <si>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</si>
  <si>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</si>
  <si>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</si>
  <si>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</si>
  <si>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</si>
  <si>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</si>
  <si>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</si>
  <si>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</si>
  <si>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</si>
  <si>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</si>
  <si>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</si>
  <si>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</si>
  <si>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</si>
  <si>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</si>
  <si>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</si>
  <si>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</si>
  <si>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</si>
  <si>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</si>
  <si>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</si>
  <si>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</si>
  <si>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</si>
  <si>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</si>
  <si>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</si>
  <si>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</si>
  <si>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</si>
  <si>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</si>
  <si>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</si>
  <si>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</si>
  <si>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</si>
  <si>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</si>
  <si>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</si>
  <si>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</si>
  <si>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</si>
  <si>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</si>
  <si>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</si>
  <si>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</si>
  <si>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</si>
  <si>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</si>
  <si>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</si>
  <si>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</si>
  <si>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</si>
  <si>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</si>
  <si>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</si>
  <si>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</si>
  <si>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</si>
  <si>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</si>
  <si>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</si>
  <si>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</si>
  <si>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</si>
  <si>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</si>
  <si>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</si>
  <si>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</si>
  <si>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</si>
  <si>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</si>
  <si>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</si>
  <si>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</si>
  <si>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</si>
  <si>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</si>
  <si>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</si>
  <si>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</si>
  <si>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</si>
  <si>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</si>
  <si>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</si>
  <si>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</si>
  <si>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</si>
  <si>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</si>
  <si>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</si>
  <si>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</si>
  <si>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</si>
  <si>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</si>
  <si>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</si>
  <si>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</si>
  <si>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</si>
  <si>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</si>
  <si>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</si>
  <si>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</si>
  <si>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</si>
  <si>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</si>
  <si>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</si>
  <si>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</si>
  <si>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</si>
  <si>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</si>
  <si>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</si>
  <si>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</si>
  <si>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</si>
  <si>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</si>
  <si>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</si>
  <si>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</si>
  <si>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</si>
  <si>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</si>
  <si>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</si>
  <si>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</si>
  <si>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</si>
  <si>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</si>
  <si>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</si>
  <si>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</si>
  <si>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</si>
  <si>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</si>
  <si>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</si>
  <si>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</si>
  <si>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</si>
  <si>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</si>
  <si>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</si>
  <si>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</si>
  <si>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</si>
  <si>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</si>
  <si>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</si>
  <si>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</si>
  <si>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</si>
  <si>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</si>
  <si>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</si>
  <si>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</si>
  <si>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</si>
  <si>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</si>
  <si>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</si>
  <si>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</si>
  <si>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</si>
  <si>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</si>
  <si>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</si>
  <si>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</si>
  <si>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</si>
  <si>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</si>
  <si>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</si>
  <si>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</si>
  <si>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</si>
  <si>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</si>
  <si>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</si>
  <si>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</si>
  <si>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</si>
  <si>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</si>
  <si>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</si>
  <si>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</si>
  <si>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</si>
  <si>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</si>
  <si>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</si>
  <si>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</si>
  <si>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</si>
  <si>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</si>
  <si>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</si>
  <si>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</si>
  <si>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</si>
  <si>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</si>
  <si>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</si>
  <si>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</si>
  <si>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</si>
  <si>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</si>
  <si>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</si>
  <si>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</si>
  <si>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</si>
  <si>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</si>
  <si>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</si>
  <si>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</si>
  <si>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</si>
  <si>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</si>
  <si>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</si>
  <si>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</si>
  <si>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</si>
  <si>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</si>
  <si>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</si>
  <si>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</si>
  <si>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</si>
  <si>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</si>
  <si>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</si>
  <si>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</si>
  <si>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</si>
  <si>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</si>
  <si>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</si>
  <si>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</si>
  <si>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</si>
  <si>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</si>
  <si>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</si>
  <si>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</si>
  <si>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</si>
  <si>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</si>
  <si>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</si>
  <si>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</si>
  <si>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</si>
  <si>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</si>
  <si>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</si>
  <si>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</si>
  <si>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</si>
  <si>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</si>
  <si>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</si>
  <si>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</si>
  <si>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</si>
  <si>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</si>
  <si>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</si>
  <si>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</si>
  <si>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</si>
  <si>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</si>
  <si>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</si>
  <si>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</si>
  <si>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</si>
  <si>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</si>
  <si>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</si>
  <si>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</si>
  <si>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</si>
  <si>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</si>
  <si>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</si>
  <si>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</si>
  <si>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</si>
  <si>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</si>
  <si>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</si>
  <si>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</si>
  <si>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</si>
  <si>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</si>
  <si>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</si>
  <si>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</si>
  <si>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</si>
  <si>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</si>
  <si>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</si>
  <si>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</si>
  <si>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</si>
  <si>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</si>
  <si>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</si>
  <si>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</si>
  <si>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</si>
  <si>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</si>
  <si>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</si>
  <si>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</si>
  <si>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</si>
  <si>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</si>
  <si>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</si>
  <si>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</si>
  <si>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</si>
  <si>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</si>
  <si>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</si>
  <si>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</si>
  <si>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</si>
  <si>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</si>
  <si>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</si>
  <si>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</si>
  <si>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</si>
  <si>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</si>
  <si>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</si>
  <si>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</si>
  <si>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</si>
  <si>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</si>
  <si>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</si>
  <si>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</si>
  <si>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</si>
  <si>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</si>
  <si>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</si>
  <si>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</si>
  <si>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</si>
  <si>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</si>
  <si>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</si>
  <si>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</si>
  <si>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</si>
  <si>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</si>
  <si>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</si>
  <si>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</si>
  <si>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</si>
  <si>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</si>
  <si>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</si>
  <si>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</si>
  <si>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</si>
  <si>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</si>
  <si>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</si>
  <si>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</si>
  <si>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</si>
  <si>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</si>
  <si>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</si>
  <si>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</si>
  <si>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</si>
  <si>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</si>
  <si>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</si>
  <si>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</si>
  <si>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</si>
  <si>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</si>
  <si>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</si>
  <si>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</si>
  <si>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</si>
  <si>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</si>
  <si>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</si>
  <si>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</si>
  <si>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</si>
  <si>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</si>
  <si>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</si>
  <si>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</si>
  <si>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</si>
  <si>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</si>
  <si>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</si>
  <si>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</si>
  <si>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</si>
  <si>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</si>
  <si>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</si>
  <si>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</si>
  <si>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</si>
  <si>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</si>
  <si>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</si>
  <si>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</si>
  <si>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</si>
  <si>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</si>
  <si>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</si>
  <si>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</si>
  <si>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</si>
  <si>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</si>
  <si>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</si>
  <si>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</si>
  <si>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</si>
  <si>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</si>
  <si>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</si>
  <si>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</si>
  <si>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</si>
  <si>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</si>
  <si>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</si>
  <si>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</si>
  <si>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</si>
  <si>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</si>
  <si>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</si>
  <si>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</si>
  <si>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</si>
  <si>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</si>
  <si>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</si>
  <si>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</si>
  <si>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</si>
  <si>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</si>
  <si>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</si>
  <si>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</si>
  <si>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</si>
  <si>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</si>
  <si>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</si>
  <si>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</si>
  <si>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</si>
  <si>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</si>
  <si>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</si>
  <si>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</si>
  <si>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</si>
  <si>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</si>
  <si>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</si>
  <si>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</si>
  <si>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</si>
  <si>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</si>
  <si>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</si>
  <si>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</si>
  <si>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</si>
  <si>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</si>
  <si>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</si>
  <si>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</si>
  <si>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</si>
  <si>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</si>
  <si>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</si>
  <si>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</si>
  <si>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</si>
  <si>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</si>
  <si>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</si>
  <si>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</si>
  <si>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</si>
  <si>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</si>
  <si>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</si>
  <si>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</si>
  <si>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</si>
  <si>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</si>
  <si>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</si>
  <si>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</si>
  <si>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</si>
  <si>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</si>
  <si>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</si>
  <si>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</si>
  <si>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</si>
  <si>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</si>
  <si>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</si>
  <si>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</si>
  <si>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</si>
  <si>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</si>
  <si>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</si>
  <si>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</si>
  <si>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</si>
  <si>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</si>
  <si>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</si>
  <si>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</si>
  <si>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</si>
  <si>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</si>
  <si>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</si>
  <si>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</si>
  <si>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</si>
  <si>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</si>
  <si>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</si>
  <si>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</si>
  <si>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</si>
  <si>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</si>
  <si>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</si>
  <si>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</si>
  <si>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</si>
  <si>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</si>
  <si>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</si>
  <si>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</si>
  <si>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</si>
  <si>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</si>
  <si>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</si>
  <si>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</si>
  <si>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</si>
  <si>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</si>
  <si>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</si>
  <si>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</si>
  <si>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</si>
  <si>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</si>
  <si>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</si>
  <si>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</si>
  <si>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</si>
  <si>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</si>
  <si>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</si>
  <si>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</si>
  <si>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</si>
  <si>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</si>
  <si>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</si>
  <si>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</si>
  <si>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</si>
  <si>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</si>
  <si>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</si>
  <si>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</si>
  <si>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</si>
  <si>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</si>
  <si>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</si>
  <si>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</si>
  <si>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</si>
  <si>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</si>
  <si>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</si>
  <si>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</si>
  <si>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</si>
  <si>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</si>
  <si>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</si>
  <si>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</si>
  <si>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</si>
  <si>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</si>
  <si>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</si>
  <si>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</si>
  <si>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</si>
  <si>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</si>
  <si>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</si>
  <si>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</si>
  <si>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</si>
  <si>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</si>
  <si>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</si>
  <si>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</si>
  <si>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</si>
  <si>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</si>
  <si>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</si>
  <si>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</si>
  <si>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</si>
  <si>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</si>
  <si>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</si>
  <si>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</si>
  <si>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</si>
  <si>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</si>
  <si>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</si>
  <si>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</si>
  <si>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</si>
  <si>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</si>
  <si>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</si>
  <si>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</si>
  <si>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</si>
  <si>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</si>
  <si>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</si>
  <si>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</si>
  <si>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</si>
  <si>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</si>
  <si>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</si>
  <si>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</si>
  <si>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</si>
  <si>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</si>
  <si>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</si>
  <si>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</si>
  <si>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</si>
  <si>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</si>
  <si>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</si>
  <si>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</si>
  <si>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</si>
  <si>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</si>
  <si>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</si>
  <si>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</si>
  <si>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</si>
  <si>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</si>
  <si>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</si>
  <si>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</si>
  <si>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</si>
  <si>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</si>
  <si>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</si>
  <si>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</si>
  <si>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</si>
  <si>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</si>
  <si>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</si>
  <si>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</si>
  <si>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</si>
  <si>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</si>
  <si>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</si>
  <si>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</si>
  <si>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</si>
  <si>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</si>
  <si>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</si>
  <si>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</si>
  <si>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</si>
  <si>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</si>
  <si>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</si>
  <si>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</si>
  <si>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</si>
  <si>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</si>
  <si>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</si>
  <si>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</si>
  <si>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</si>
  <si>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</si>
  <si>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</si>
  <si>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</si>
  <si>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</si>
  <si>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</si>
  <si>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</si>
  <si>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</si>
  <si>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</si>
  <si>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</si>
  <si>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</si>
  <si>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</si>
  <si>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</si>
  <si>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</si>
  <si>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</si>
  <si>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</si>
  <si>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</si>
  <si>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</si>
  <si>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</si>
  <si>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</si>
  <si>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</si>
  <si>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</si>
  <si>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</si>
  <si>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</si>
  <si>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</si>
  <si>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</si>
  <si>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</si>
  <si>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</si>
  <si>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</si>
  <si>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</si>
  <si>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</si>
  <si>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</si>
  <si>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</si>
  <si>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</si>
  <si>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</si>
  <si>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</si>
  <si>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</si>
  <si>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</si>
  <si>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</si>
  <si>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</si>
  <si>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</si>
  <si>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</si>
  <si>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</si>
  <si>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</si>
  <si>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</si>
  <si>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</si>
  <si>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</si>
  <si>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</si>
  <si>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</si>
  <si>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</si>
  <si>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</si>
  <si>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</si>
  <si>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</si>
  <si>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</si>
  <si>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</si>
  <si>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</si>
  <si>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</si>
  <si>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</si>
  <si>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</si>
  <si>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</si>
  <si>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</si>
  <si>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</si>
  <si>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</si>
  <si>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</si>
  <si>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</si>
  <si>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</si>
  <si>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</si>
  <si>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</si>
  <si>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</si>
  <si>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</si>
  <si>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</si>
  <si>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</si>
  <si>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</si>
  <si>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</si>
  <si>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</si>
  <si>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</si>
  <si>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</si>
  <si>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</si>
  <si>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</si>
  <si>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</si>
  <si>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</si>
  <si>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</si>
  <si>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</si>
  <si>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</si>
  <si>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</si>
  <si>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</si>
  <si>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</si>
  <si>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</si>
  <si>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</si>
  <si>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</si>
  <si>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</si>
  <si>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</si>
  <si>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</si>
  <si>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</si>
  <si>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</si>
  <si>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</si>
  <si>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</si>
  <si>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</si>
  <si>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</si>
  <si>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</si>
  <si>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</si>
  <si>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</si>
  <si>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</si>
  <si>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</si>
  <si>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</si>
  <si>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</si>
  <si>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</si>
  <si>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</si>
  <si>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</si>
  <si>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</si>
  <si>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</si>
  <si>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</si>
  <si>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</si>
  <si>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</si>
  <si>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</si>
  <si>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</si>
  <si>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</si>
  <si>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</si>
  <si>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</si>
  <si>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</si>
  <si>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</si>
  <si>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</si>
  <si>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</si>
  <si>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</si>
  <si>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</si>
  <si>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</si>
  <si>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</si>
  <si>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</si>
  <si>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</si>
  <si>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</si>
  <si>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</si>
  <si>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</si>
  <si>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</si>
  <si>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</si>
  <si>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</si>
  <si>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</si>
  <si>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</si>
  <si>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</si>
  <si>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</si>
  <si>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</si>
  <si>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</si>
  <si>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</si>
  <si>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</si>
  <si>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</si>
  <si>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</si>
  <si>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</si>
  <si>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</si>
  <si>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</si>
  <si>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</si>
  <si>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</si>
  <si>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</si>
  <si>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</si>
  <si>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</si>
  <si>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</si>
  <si>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</si>
  <si>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</si>
  <si>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</si>
  <si>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</si>
  <si>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</si>
  <si>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</si>
  <si>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</si>
  <si>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</si>
  <si>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</si>
  <si>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</si>
  <si>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</si>
  <si>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</si>
  <si>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</si>
  <si>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</si>
  <si>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</si>
  <si>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</si>
  <si>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</si>
  <si>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</si>
  <si>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</si>
  <si>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</si>
  <si>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</si>
  <si>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</si>
  <si>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</si>
  <si>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</si>
  <si>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</si>
  <si>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</si>
  <si>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</si>
  <si>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</si>
  <si>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</si>
  <si>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</si>
  <si>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</si>
  <si>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</si>
  <si>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</si>
  <si>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</si>
  <si>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</si>
  <si>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</si>
  <si>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</si>
  <si>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</si>
  <si>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</si>
  <si>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</si>
  <si>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</si>
  <si>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</si>
  <si>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</si>
  <si>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</si>
  <si>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</si>
  <si>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</si>
  <si>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</si>
  <si>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</si>
  <si>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</si>
  <si>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</si>
  <si>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</si>
  <si>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</si>
  <si>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</si>
  <si>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</si>
  <si>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</si>
  <si>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</si>
  <si>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</si>
  <si>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</si>
  <si>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</si>
  <si>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</si>
  <si>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</si>
  <si>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</si>
  <si>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</si>
  <si>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</si>
  <si>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</si>
  <si>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</si>
  <si>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</si>
  <si>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</si>
  <si>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</si>
  <si>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</si>
  <si>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</si>
  <si>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</si>
  <si>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</si>
  <si>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</si>
  <si>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</si>
  <si>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</si>
  <si>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</si>
  <si>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</si>
  <si>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</si>
  <si>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</si>
  <si>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</si>
  <si>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</si>
  <si>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</si>
  <si>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</si>
  <si>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</si>
  <si>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</si>
  <si>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</si>
  <si>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</si>
  <si>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</si>
  <si>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</si>
  <si>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</si>
  <si>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</si>
  <si>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</si>
  <si>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</si>
  <si>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</si>
  <si>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</si>
  <si>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</si>
  <si>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</si>
  <si>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</si>
  <si>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</si>
  <si>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</si>
  <si>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</si>
  <si>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</si>
  <si>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</si>
  <si>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</si>
  <si>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</si>
  <si>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</si>
  <si>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</si>
  <si>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</si>
  <si>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</si>
  <si>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</si>
  <si>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</si>
  <si>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</si>
  <si>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</si>
  <si>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</si>
  <si>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</si>
  <si>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</si>
  <si>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</si>
  <si>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</si>
  <si>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</si>
  <si>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</si>
  <si>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</si>
  <si>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</si>
  <si>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</si>
  <si>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</si>
  <si>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</si>
  <si>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</si>
  <si>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</si>
  <si>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</si>
  <si>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</si>
  <si>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</si>
  <si>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</si>
  <si>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</si>
  <si>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</si>
  <si>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</si>
  <si>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</si>
  <si>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</si>
  <si>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</si>
  <si>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</si>
  <si>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</si>
  <si>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</si>
  <si>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</si>
  <si>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</si>
  <si>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</si>
  <si>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</si>
  <si>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</si>
  <si>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</si>
  <si>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</si>
  <si>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</si>
  <si>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</si>
  <si>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</si>
  <si>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</si>
  <si>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</si>
  <si>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</si>
  <si>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</si>
  <si>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</si>
  <si>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</si>
  <si>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</si>
  <si>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</si>
  <si>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</si>
  <si>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</si>
  <si>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</si>
  <si>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</si>
  <si>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</si>
  <si>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</si>
  <si>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</si>
  <si>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</si>
  <si>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</si>
  <si>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</si>
  <si>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</si>
  <si>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</si>
  <si>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</si>
  <si>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</si>
  <si>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</si>
  <si>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</si>
  <si>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</si>
  <si>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</si>
  <si>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</si>
  <si>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</si>
  <si>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</si>
  <si>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</si>
  <si>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</si>
  <si>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</si>
  <si>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</si>
  <si>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</si>
  <si>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</si>
  <si>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</si>
  <si>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</si>
  <si>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</si>
  <si>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</si>
  <si>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</si>
  <si>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</si>
  <si>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</si>
  <si>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</si>
  <si>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</si>
  <si>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</si>
  <si>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</si>
  <si>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</si>
  <si>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</si>
  <si>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</si>
  <si>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</si>
  <si>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</si>
  <si>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</si>
  <si>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</si>
  <si>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</si>
  <si>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</si>
  <si>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</si>
  <si>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</si>
  <si>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</si>
  <si>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</si>
  <si>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</si>
  <si>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</si>
  <si>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</si>
  <si>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</si>
  <si>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</si>
  <si>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</si>
  <si>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</si>
  <si>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</si>
  <si>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</si>
  <si>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</si>
  <si>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</si>
  <si>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</si>
  <si>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</si>
  <si>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</si>
  <si>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</si>
  <si>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</si>
  <si>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</si>
  <si>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</si>
  <si>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</si>
  <si>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</si>
  <si>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</si>
  <si>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</si>
  <si>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</si>
  <si>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</si>
  <si>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</si>
  <si>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</si>
  <si>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</si>
  <si>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</si>
  <si>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</si>
  <si>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</si>
  <si>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</si>
  <si>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</si>
  <si>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</si>
  <si>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</si>
  <si>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</si>
  <si>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</si>
  <si>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</si>
  <si>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</si>
  <si>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</si>
  <si>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</si>
  <si>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</si>
  <si>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</si>
  <si>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</si>
  <si>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</si>
  <si>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</si>
  <si>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</si>
  <si>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</si>
  <si>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</si>
  <si>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</si>
  <si>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</si>
  <si>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</si>
  <si>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</si>
  <si>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</si>
  <si>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</si>
  <si>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</si>
  <si>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</si>
  <si>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</si>
  <si>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</si>
  <si>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</si>
  <si>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</si>
  <si>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</si>
  <si>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</si>
  <si>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</si>
  <si>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</si>
  <si>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</si>
  <si>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</si>
  <si>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</si>
  <si>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</si>
  <si>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</si>
  <si>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</si>
  <si>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</si>
  <si>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</si>
  <si>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</si>
  <si>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</si>
  <si>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</si>
  <si>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</si>
  <si>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</si>
  <si>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</si>
  <si>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</si>
  <si>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</si>
  <si>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</si>
  <si>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</si>
  <si>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</si>
  <si>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</si>
  <si>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</si>
  <si>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</si>
  <si>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</si>
  <si>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</si>
  <si>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</si>
  <si>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</si>
  <si>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</si>
  <si>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</si>
  <si>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</si>
  <si>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</si>
  <si>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</si>
  <si>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</si>
  <si>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</si>
  <si>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</si>
  <si>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</si>
  <si>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</si>
  <si>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</si>
  <si>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</si>
  <si>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</si>
  <si>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</si>
  <si>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</si>
  <si>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</si>
  <si>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</si>
  <si>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</si>
  <si>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</si>
  <si>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</si>
  <si>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</si>
  <si>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</si>
  <si>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</si>
  <si>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</si>
  <si>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</si>
  <si>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</si>
  <si>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</si>
  <si>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</si>
  <si>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</si>
  <si>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</si>
  <si>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</si>
  <si>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</si>
  <si>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</si>
  <si>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</si>
  <si>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</si>
  <si>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</si>
  <si>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</si>
  <si>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</si>
  <si>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</si>
  <si>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</si>
  <si>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</si>
  <si>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</si>
  <si>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</si>
  <si>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</si>
  <si>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</si>
  <si>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</si>
  <si>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</si>
  <si>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</si>
  <si>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</si>
  <si>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</si>
  <si>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</si>
  <si>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</si>
  <si>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</si>
  <si>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</si>
  <si>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</si>
  <si>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</si>
  <si>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</si>
  <si>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</si>
  <si>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</si>
  <si>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</si>
  <si>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</si>
  <si>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</si>
  <si>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</si>
  <si>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</si>
  <si>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</si>
  <si>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</si>
  <si>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</si>
  <si>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</si>
  <si>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</si>
  <si>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</si>
  <si>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</si>
  <si>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</si>
  <si>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</si>
  <si>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</si>
  <si>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</si>
  <si>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</si>
  <si>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</si>
  <si>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</si>
  <si>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</si>
  <si>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</si>
  <si>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</si>
  <si>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</si>
  <si>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</si>
  <si>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</si>
  <si>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</si>
  <si>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</si>
  <si>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</si>
  <si>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</si>
  <si>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</si>
  <si>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</si>
  <si>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</si>
  <si>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</si>
  <si>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</si>
  <si>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</si>
  <si>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</si>
  <si>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</si>
  <si>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</si>
  <si>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</si>
  <si>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</si>
  <si>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</si>
  <si>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</si>
  <si>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</si>
  <si>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</si>
  <si>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</si>
  <si>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</si>
  <si>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</si>
  <si>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</si>
  <si>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</si>
  <si>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</si>
  <si>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</si>
  <si>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</si>
  <si>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</si>
  <si>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</si>
  <si>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</si>
  <si>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</si>
  <si>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</si>
  <si>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</si>
  <si>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</si>
  <si>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</si>
  <si>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</si>
  <si>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</si>
  <si>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</si>
  <si>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</si>
  <si>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</si>
  <si>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</si>
  <si>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</si>
  <si>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</si>
  <si>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</si>
  <si>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</si>
  <si>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</si>
  <si>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</si>
  <si>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</si>
  <si>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</si>
  <si>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</si>
  <si>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</si>
  <si>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</si>
  <si>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</si>
  <si>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</si>
  <si>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</si>
  <si>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</si>
  <si>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</si>
  <si>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</si>
  <si>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</si>
  <si>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</si>
  <si>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</si>
  <si>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</si>
  <si>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</si>
  <si>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</si>
  <si>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</si>
  <si>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</si>
  <si>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</si>
  <si>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</si>
  <si>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</si>
  <si>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</si>
  <si>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</si>
  <si>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</si>
  <si>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</si>
  <si>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</si>
  <si>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</si>
  <si>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</si>
  <si>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</si>
  <si>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</si>
  <si>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</si>
  <si>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</si>
  <si>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</si>
  <si>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</si>
  <si>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</si>
  <si>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</si>
  <si>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</si>
  <si>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</si>
  <si>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</si>
  <si>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</si>
  <si>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</si>
  <si>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</si>
  <si>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</si>
  <si>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</si>
  <si>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</si>
  <si>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</si>
  <si>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</si>
  <si>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</si>
  <si>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</si>
  <si>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</si>
  <si>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</si>
  <si>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</si>
  <si>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</si>
  <si>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</si>
  <si>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</si>
  <si>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</si>
  <si>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</si>
  <si>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</si>
  <si>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</si>
  <si>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</si>
  <si>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</si>
  <si>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</si>
  <si>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</si>
  <si>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</si>
  <si>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</si>
  <si>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</si>
  <si>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</si>
  <si>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</si>
  <si>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</si>
  <si>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</si>
  <si>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</si>
  <si>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</si>
  <si>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</si>
  <si>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</si>
  <si>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</si>
  <si>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</si>
  <si>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</si>
  <si>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</si>
  <si>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</si>
  <si>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</si>
  <si>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</si>
  <si>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</si>
  <si>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</si>
  <si>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</si>
  <si>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</si>
  <si>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</si>
  <si>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</si>
  <si>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</si>
  <si>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</si>
  <si>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</si>
  <si>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</si>
  <si>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</si>
  <si>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</si>
  <si>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</si>
  <si>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</si>
  <si>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</si>
  <si>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</si>
  <si>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</si>
  <si>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</si>
  <si>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</si>
  <si>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</si>
  <si>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</si>
  <si>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</si>
  <si>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</si>
  <si>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</si>
  <si>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</si>
  <si>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</si>
  <si>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</si>
  <si>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</si>
  <si>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</si>
  <si>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</si>
  <si>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</si>
  <si>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</si>
  <si>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</si>
  <si>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</si>
  <si>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</si>
  <si>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</si>
  <si>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</si>
  <si>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</si>
  <si>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</si>
  <si>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</si>
  <si>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</si>
  <si>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</si>
  <si>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</si>
  <si>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</si>
  <si>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</si>
  <si>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</si>
  <si>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</si>
  <si>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</si>
  <si>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</si>
  <si>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</si>
  <si>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</si>
  <si>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</si>
  <si>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</si>
  <si>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</si>
  <si>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</si>
  <si>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</si>
  <si>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</si>
  <si>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</si>
  <si>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</si>
  <si>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</si>
  <si>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</si>
  <si>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</si>
  <si>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</si>
  <si>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</si>
  <si>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</si>
  <si>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</si>
  <si>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</si>
  <si>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</si>
  <si>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</si>
  <si>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</si>
  <si>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</si>
  <si>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</si>
  <si>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</si>
  <si>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</si>
  <si>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</si>
  <si>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</si>
  <si>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</si>
  <si>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</si>
  <si>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</si>
  <si>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</si>
  <si>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</si>
  <si>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</si>
  <si>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</si>
  <si>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</si>
  <si>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</si>
  <si>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</si>
  <si>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</si>
  <si>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</si>
  <si>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</si>
  <si>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</si>
  <si>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</si>
  <si>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</si>
  <si>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</si>
  <si>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</si>
  <si>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</si>
  <si>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</si>
  <si>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</si>
  <si>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</si>
  <si>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</si>
  <si>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</si>
  <si>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</si>
  <si>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</si>
  <si>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</si>
  <si>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</si>
  <si>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</si>
  <si>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</si>
  <si>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</si>
  <si>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</si>
  <si>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</si>
  <si>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</si>
  <si>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</si>
  <si>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</si>
  <si>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</si>
  <si>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</si>
  <si>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</si>
  <si>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</si>
  <si>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</si>
  <si>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</si>
  <si>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</si>
  <si>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</si>
  <si>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</si>
  <si>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</si>
  <si>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</si>
  <si>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</si>
  <si>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</si>
  <si>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</si>
  <si>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</si>
  <si>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</si>
  <si>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</si>
  <si>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</si>
  <si>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</si>
  <si>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</si>
  <si>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</si>
  <si>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</si>
  <si>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</si>
  <si>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</si>
  <si>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</si>
  <si>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</si>
  <si>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</si>
  <si>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</si>
  <si>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</si>
  <si>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</si>
  <si>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</si>
  <si>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</si>
  <si>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</si>
  <si>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</si>
  <si>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</si>
  <si>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</si>
  <si>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</si>
  <si>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</si>
  <si>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</si>
  <si>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</si>
  <si>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</si>
  <si>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</si>
  <si>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</si>
  <si>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</si>
  <si>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</si>
  <si>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</si>
  <si>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</si>
  <si>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</si>
  <si>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</si>
  <si>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</si>
  <si>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</si>
  <si>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</si>
  <si>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</si>
  <si>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</si>
  <si>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</si>
  <si>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</si>
  <si>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</si>
  <si>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</si>
  <si>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</si>
  <si>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</si>
  <si>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</si>
  <si>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</si>
  <si>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</si>
  <si>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</si>
  <si>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</si>
  <si>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</si>
  <si>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</si>
  <si>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</si>
  <si>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</si>
  <si>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</si>
  <si>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</si>
  <si>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</si>
  <si>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</si>
  <si>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</si>
  <si>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</si>
  <si>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</si>
  <si>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</si>
  <si>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</si>
  <si>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</si>
  <si>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</si>
  <si>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</si>
  <si>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</si>
  <si>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</si>
  <si>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</si>
  <si>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</si>
  <si>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</si>
  <si>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</si>
  <si>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</si>
  <si>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</si>
  <si>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</si>
  <si>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</si>
  <si>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</si>
  <si>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</si>
  <si>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</si>
  <si>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</si>
  <si>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</si>
  <si>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</si>
  <si>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</si>
  <si>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</si>
  <si>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</si>
  <si>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</si>
  <si>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</si>
  <si>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</si>
  <si>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</si>
  <si>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</si>
  <si>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</si>
  <si>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</si>
  <si>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</si>
  <si>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</si>
  <si>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</si>
  <si>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</si>
  <si>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</si>
  <si>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</si>
  <si>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</si>
  <si>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</si>
  <si>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</si>
  <si>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</si>
  <si>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</si>
  <si>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</si>
  <si>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</si>
  <si>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</si>
  <si>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</si>
  <si>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</si>
  <si>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</si>
  <si>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</si>
  <si>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</si>
  <si>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</si>
  <si>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</si>
  <si>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</si>
  <si>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</si>
  <si>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</si>
  <si>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</si>
  <si>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</si>
  <si>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</si>
  <si>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</si>
  <si>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</si>
  <si>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</si>
  <si>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</si>
  <si>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</si>
  <si>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</si>
  <si>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</si>
  <si>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</si>
  <si>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</si>
  <si>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</si>
  <si>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</si>
  <si>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</si>
  <si>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</si>
  <si>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</si>
  <si>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</si>
  <si>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</si>
  <si>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</si>
  <si>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</si>
  <si>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</si>
  <si>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</si>
  <si>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</si>
  <si>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</si>
  <si>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</si>
  <si>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</si>
  <si>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</si>
  <si>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</si>
  <si>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</si>
  <si>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</si>
  <si>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</si>
  <si>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</si>
  <si>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</si>
  <si>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</si>
  <si>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</si>
  <si>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</si>
  <si>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</si>
  <si>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</si>
  <si>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</si>
  <si>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</si>
  <si>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</si>
  <si>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</si>
  <si>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</si>
  <si>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</si>
  <si>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</si>
  <si>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</si>
  <si>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</si>
  <si>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</si>
  <si>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</si>
  <si>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</si>
  <si>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</si>
  <si>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</si>
  <si>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</si>
  <si>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</si>
  <si>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</si>
  <si>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</si>
  <si>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</si>
  <si>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</si>
  <si>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</si>
  <si>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</si>
  <si>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</si>
  <si>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</si>
  <si>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</si>
  <si>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</si>
  <si>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</si>
  <si>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</si>
  <si>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</si>
  <si>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</si>
  <si>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</si>
  <si>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</si>
  <si>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</si>
  <si>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</si>
  <si>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</si>
  <si>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</si>
  <si>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</si>
  <si>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</si>
  <si>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</si>
  <si>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</si>
  <si>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</si>
  <si>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</si>
  <si>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</si>
  <si>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</si>
  <si>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</si>
  <si>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</si>
  <si>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</si>
  <si>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</si>
  <si>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</si>
  <si>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</si>
  <si>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</si>
  <si>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</si>
  <si>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</si>
  <si>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</si>
  <si>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</si>
  <si>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</si>
  <si>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</si>
  <si>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</si>
  <si>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</si>
  <si>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</si>
  <si>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</si>
  <si>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</si>
  <si>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</si>
  <si>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</si>
  <si>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</si>
  <si>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</si>
  <si>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</si>
  <si>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</si>
  <si>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</si>
  <si>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</si>
  <si>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</si>
  <si>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</si>
  <si>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</si>
  <si>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</si>
  <si>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</si>
  <si>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</si>
  <si>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</si>
  <si>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</si>
  <si>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</si>
  <si>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</si>
  <si>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</si>
  <si>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</si>
  <si>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</si>
  <si>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</si>
  <si>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</si>
  <si>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</si>
  <si>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</si>
  <si>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</si>
  <si>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</si>
  <si>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</si>
  <si>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</si>
  <si>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</si>
  <si>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</si>
  <si>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</si>
  <si>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</si>
  <si>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</si>
  <si>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</si>
  <si>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</si>
  <si>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</si>
  <si>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</si>
  <si>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</si>
  <si>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</si>
  <si>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</si>
  <si>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</si>
  <si>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</si>
  <si>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</si>
  <si>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</si>
  <si>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</si>
  <si>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</si>
  <si>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</si>
  <si>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</si>
  <si>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</si>
  <si>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</si>
  <si>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</si>
  <si>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</si>
  <si>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</si>
  <si>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</si>
  <si>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</si>
  <si>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</si>
  <si>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</si>
  <si>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</si>
  <si>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</si>
  <si>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</si>
  <si>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</si>
  <si>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</si>
  <si>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</si>
  <si>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</si>
  <si>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</si>
  <si>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</si>
  <si>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</si>
  <si>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</si>
  <si>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</si>
  <si>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</si>
  <si>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</si>
  <si>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</si>
  <si>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</si>
  <si>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</si>
  <si>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</si>
  <si>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</si>
  <si>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</si>
  <si>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</si>
  <si>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</si>
  <si>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</si>
  <si>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</si>
  <si>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</si>
  <si>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</si>
  <si>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</si>
  <si>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</si>
  <si>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</si>
  <si>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</si>
  <si>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</si>
  <si>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</si>
  <si>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</si>
  <si>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</si>
  <si>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</si>
  <si>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</si>
  <si>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</si>
  <si>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</si>
  <si>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</si>
  <si>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</si>
  <si>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</si>
  <si>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</si>
  <si>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</si>
  <si>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</si>
  <si>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</si>
  <si>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</si>
  <si>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</si>
  <si>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</si>
  <si>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</si>
  <si>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</si>
  <si>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</si>
  <si>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</si>
  <si>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</si>
  <si>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</si>
  <si>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</si>
  <si>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</si>
  <si>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</si>
  <si>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</si>
  <si>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</si>
  <si>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</si>
  <si>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</si>
  <si>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</si>
  <si>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</si>
  <si>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</si>
  <si>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</si>
  <si>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</si>
  <si>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</si>
  <si>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</si>
  <si>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</si>
  <si>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</si>
  <si>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</si>
  <si>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</si>
  <si>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</si>
  <si>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</si>
  <si>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</si>
  <si>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</si>
  <si>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</si>
  <si>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</si>
  <si>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</si>
  <si>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</si>
  <si>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</si>
  <si>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</si>
  <si>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</si>
  <si>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</si>
  <si>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</si>
  <si>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</si>
  <si>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</si>
  <si>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</si>
  <si>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</si>
  <si>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</si>
  <si>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</si>
  <si>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</si>
  <si>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</si>
  <si>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</si>
  <si>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</si>
  <si>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</si>
  <si>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</si>
  <si>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</si>
  <si>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</si>
  <si>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</si>
  <si>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</si>
  <si>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</si>
  <si>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</si>
  <si>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</si>
  <si>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</si>
  <si>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</si>
  <si>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</si>
  <si>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</si>
  <si>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</si>
  <si>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</si>
  <si>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</si>
  <si>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</si>
  <si>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</si>
  <si>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</si>
  <si>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</si>
  <si>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</si>
  <si>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</si>
  <si>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</si>
  <si>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</si>
  <si>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</si>
  <si>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</si>
  <si>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</si>
  <si>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</si>
  <si>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</si>
  <si>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</si>
  <si>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</si>
  <si>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</si>
  <si>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</si>
  <si>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</si>
  <si>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</si>
  <si>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</si>
  <si>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</si>
  <si>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</si>
  <si>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</si>
  <si>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</si>
  <si>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</si>
  <si>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</si>
  <si>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</si>
  <si>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</si>
  <si>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</si>
  <si>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</si>
  <si>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</si>
  <si>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</si>
  <si>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</si>
  <si>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</si>
  <si>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</si>
  <si>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</si>
  <si>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</si>
  <si>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</si>
  <si>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</si>
  <si>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</si>
  <si>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</si>
  <si>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</si>
  <si>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</si>
  <si>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</si>
  <si>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</si>
  <si>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</si>
  <si>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</si>
  <si>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</si>
  <si>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</si>
  <si>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</si>
  <si>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</si>
  <si>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</si>
  <si>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</si>
  <si>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</si>
  <si>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</si>
  <si>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</si>
  <si>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</si>
  <si>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</si>
  <si>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</si>
  <si>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</si>
  <si>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</si>
  <si>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</si>
  <si>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</si>
  <si>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</si>
  <si>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</si>
  <si>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</si>
  <si>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</si>
  <si>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</si>
  <si>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</si>
  <si>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</si>
  <si>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</si>
  <si>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</si>
  <si>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</si>
  <si>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</si>
  <si>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</si>
  <si>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</si>
  <si>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</si>
  <si>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</si>
  <si>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</si>
  <si>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</si>
  <si>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</si>
  <si>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</si>
  <si>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</si>
  <si>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</si>
  <si>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</si>
  <si>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</si>
  <si>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</si>
  <si>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</si>
  <si>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</si>
  <si>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</si>
  <si>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</si>
  <si>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</si>
  <si>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</si>
  <si>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</si>
  <si>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</si>
  <si>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</si>
  <si>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</si>
  <si>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</si>
  <si>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</si>
  <si>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</si>
  <si>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</si>
  <si>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</si>
  <si>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</si>
  <si>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</si>
  <si>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</si>
  <si>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</si>
  <si>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</si>
  <si>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</si>
  <si>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</si>
  <si>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</si>
  <si>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</si>
  <si>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</si>
  <si>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</si>
  <si>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</si>
  <si>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</si>
  <si>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</si>
  <si>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</si>
  <si>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</si>
  <si>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</si>
  <si>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</si>
  <si>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</si>
  <si>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</si>
  <si>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</si>
  <si>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</si>
  <si>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</si>
  <si>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</si>
  <si>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</si>
  <si>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</si>
  <si>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</si>
  <si>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</si>
  <si>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</si>
  <si>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</si>
  <si>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</si>
  <si>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</si>
  <si>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</si>
  <si>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</si>
  <si>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</si>
  <si>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</si>
  <si>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</si>
  <si>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</si>
  <si>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</si>
  <si>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</si>
  <si>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</si>
  <si>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</si>
  <si>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</si>
  <si>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</si>
  <si>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</si>
  <si>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</si>
  <si>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</si>
  <si>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</si>
  <si>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</si>
  <si>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</si>
  <si>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</si>
  <si>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</si>
  <si>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</si>
  <si>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</si>
  <si>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</si>
  <si>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</si>
  <si>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</si>
  <si>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</si>
  <si>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</si>
  <si>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</si>
  <si>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</si>
  <si>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</si>
  <si>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</si>
  <si>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</si>
  <si>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</si>
  <si>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</si>
  <si>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</si>
  <si>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</si>
  <si>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</si>
  <si>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</si>
  <si>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</si>
  <si>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</si>
  <si>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</si>
  <si>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</si>
  <si>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</si>
  <si>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</si>
  <si>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</si>
  <si>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</si>
  <si>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</si>
  <si>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</si>
  <si>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</si>
  <si>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</si>
  <si>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</si>
  <si>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</si>
  <si>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</si>
  <si>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</si>
  <si>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</si>
  <si>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</si>
  <si>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</si>
  <si>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</si>
  <si>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</si>
  <si>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</si>
  <si>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</si>
  <si>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</si>
  <si>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</si>
  <si>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</si>
  <si>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</si>
  <si>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</si>
  <si>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</si>
  <si>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</si>
  <si>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</si>
  <si>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</si>
  <si>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</si>
  <si>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</si>
  <si>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</si>
  <si>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</si>
  <si>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</si>
  <si>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</si>
  <si>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</si>
  <si>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</si>
  <si>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</si>
  <si>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</si>
  <si>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</si>
  <si>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</si>
  <si>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</si>
  <si>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</si>
  <si>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</si>
  <si>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</si>
  <si>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</si>
  <si>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</si>
  <si>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</si>
  <si>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</si>
  <si>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</si>
  <si>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</si>
  <si>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</si>
  <si>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</si>
  <si>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</si>
  <si>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</si>
  <si>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</si>
  <si>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</si>
  <si>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</si>
  <si>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</si>
  <si>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</si>
  <si>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</si>
  <si>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</si>
  <si>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</si>
  <si>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</si>
  <si>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</si>
  <si>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</si>
  <si>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</si>
  <si>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</si>
  <si>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</si>
  <si>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</si>
  <si>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</si>
  <si>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</si>
  <si>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</si>
  <si>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</si>
  <si>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</si>
  <si>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</si>
  <si>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</si>
  <si>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</si>
  <si>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</si>
  <si>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</si>
  <si>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</si>
  <si>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</si>
  <si>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</si>
  <si>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</si>
  <si>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</si>
  <si>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</si>
  <si>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</si>
  <si>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</si>
  <si>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</si>
  <si>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</si>
  <si>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</si>
  <si>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</si>
  <si>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</si>
  <si>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</si>
  <si>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</si>
  <si>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</si>
  <si>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</si>
  <si>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</si>
  <si>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</si>
  <si>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</si>
  <si>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</si>
  <si>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</si>
  <si>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</si>
  <si>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</si>
  <si>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</si>
  <si>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</si>
  <si>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</si>
  <si>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</si>
  <si>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</si>
  <si>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</si>
  <si>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</si>
  <si>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</si>
  <si>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</si>
  <si>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</si>
  <si>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</si>
  <si>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</si>
  <si>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</si>
  <si>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</si>
  <si>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</si>
  <si>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</si>
  <si>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</si>
  <si>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</si>
  <si>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</si>
  <si>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</si>
  <si>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</si>
  <si>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</si>
  <si>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</si>
  <si>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</si>
  <si>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</si>
  <si>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</si>
  <si>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</si>
  <si>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</si>
  <si>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</si>
  <si>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</si>
  <si>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</si>
  <si>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</si>
  <si>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</si>
  <si>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</si>
  <si>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</si>
  <si>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</si>
  <si>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</si>
  <si>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</si>
  <si>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</si>
  <si>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</si>
  <si>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</si>
  <si>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</si>
  <si>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</si>
  <si>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</si>
  <si>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</si>
  <si>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</si>
  <si>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</si>
  <si>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</si>
  <si>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</si>
  <si>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</si>
  <si>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</si>
  <si>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</si>
  <si>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</si>
  <si>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</si>
  <si>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</si>
  <si>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</si>
  <si>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</si>
  <si>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</si>
  <si>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</si>
  <si>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</si>
  <si>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</si>
  <si>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</si>
  <si>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</si>
  <si>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</si>
  <si>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</si>
  <si>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</si>
  <si>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</si>
  <si>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</si>
  <si>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</si>
  <si>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</si>
  <si>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</si>
  <si>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</si>
  <si>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</si>
  <si>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</si>
  <si>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</si>
  <si>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</si>
  <si>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</si>
  <si>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</si>
  <si>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</si>
  <si>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</si>
  <si>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</si>
  <si>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</si>
  <si>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</si>
  <si>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</si>
  <si>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</si>
  <si>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</si>
  <si>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</si>
  <si>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</si>
  <si>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</si>
  <si>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</si>
  <si>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</si>
  <si>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</si>
  <si>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</si>
  <si>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</si>
  <si>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</si>
  <si>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</si>
  <si>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</si>
  <si>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</si>
  <si>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</si>
  <si>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</si>
  <si>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</si>
  <si>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</si>
  <si>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</si>
  <si>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</si>
  <si>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</si>
  <si>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</si>
  <si>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</si>
  <si>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</si>
  <si>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</si>
  <si>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</si>
  <si>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</si>
  <si>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</si>
  <si>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</si>
  <si>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</si>
  <si>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</si>
  <si>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</si>
  <si>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</si>
  <si>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</si>
  <si>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</si>
  <si>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</si>
  <si>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</si>
  <si>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</si>
  <si>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</si>
  <si>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</si>
  <si>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</si>
  <si>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</si>
  <si>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</si>
  <si>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</si>
  <si>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</si>
  <si>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</si>
  <si>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</si>
  <si>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</si>
  <si>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</si>
  <si>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</si>
  <si>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</si>
  <si>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</si>
  <si>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</si>
  <si>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</si>
  <si>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</si>
  <si>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</si>
  <si>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</si>
  <si>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</si>
  <si>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</si>
  <si>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</si>
  <si>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</si>
  <si>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</si>
  <si>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</si>
  <si>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</si>
  <si>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</si>
  <si>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</si>
  <si>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</si>
  <si>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</si>
  <si>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</si>
  <si>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</si>
  <si>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</si>
  <si>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</si>
  <si>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</si>
  <si>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</si>
  <si>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</si>
  <si>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</si>
  <si>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</si>
  <si>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</si>
  <si>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</si>
  <si>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</si>
  <si>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</si>
  <si>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</si>
  <si>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</si>
  <si>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</si>
  <si>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</si>
  <si>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</si>
  <si>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</si>
  <si>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</si>
  <si>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</si>
  <si>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</si>
  <si>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</si>
  <si>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</si>
  <si>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</si>
  <si>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</si>
  <si>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</si>
  <si>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</si>
  <si>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</si>
  <si>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</si>
  <si>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</si>
  <si>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</si>
  <si>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</si>
  <si>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</si>
  <si>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</si>
  <si>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</si>
  <si>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</si>
  <si>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</si>
  <si>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</si>
  <si>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</si>
  <si>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</si>
  <si>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</si>
  <si>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</si>
  <si>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</si>
  <si>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</si>
  <si>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</si>
  <si>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</si>
  <si>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</si>
  <si>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</si>
  <si>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</si>
  <si>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</si>
  <si>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</si>
  <si>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</si>
  <si>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</si>
  <si>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</si>
  <si>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</si>
  <si>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</si>
  <si>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</si>
  <si>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</si>
  <si>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</si>
  <si>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</si>
  <si>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</si>
  <si>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</si>
  <si>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</si>
  <si>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</si>
  <si>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</si>
  <si>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</si>
  <si>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</si>
  <si>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</si>
  <si>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</si>
  <si>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</si>
  <si>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</si>
  <si>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</si>
  <si>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</si>
  <si>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</si>
  <si>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</si>
  <si>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</si>
  <si>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</si>
  <si>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</si>
  <si>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</si>
  <si>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</si>
  <si>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</si>
  <si>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</si>
  <si>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</si>
  <si>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</si>
  <si>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</si>
  <si>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</si>
  <si>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</si>
  <si>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</si>
  <si>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</si>
  <si>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</si>
  <si>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</si>
  <si>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</si>
  <si>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</si>
  <si>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</si>
  <si>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</si>
  <si>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</si>
  <si>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</si>
  <si>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</si>
  <si>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</si>
  <si>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</si>
  <si>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</si>
  <si>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</si>
  <si>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</si>
  <si>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</si>
  <si>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</si>
  <si>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</si>
  <si>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</si>
  <si>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</si>
  <si>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</si>
  <si>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</si>
  <si>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</si>
  <si>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</si>
  <si>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</si>
  <si>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</si>
  <si>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</si>
  <si>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</si>
  <si>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</si>
  <si>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</si>
  <si>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</si>
  <si>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</si>
  <si>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</si>
  <si>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</si>
  <si>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</si>
  <si>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</si>
  <si>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</si>
  <si>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</si>
  <si>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</si>
  <si>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</si>
  <si>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</si>
  <si>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</si>
  <si>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</si>
  <si>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</si>
  <si>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</si>
  <si>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</si>
  <si>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</si>
  <si>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</si>
  <si>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</si>
  <si>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</si>
  <si>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</si>
  <si>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</si>
  <si>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</si>
  <si>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</si>
  <si>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</si>
  <si>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</si>
  <si>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</si>
  <si>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</si>
  <si>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</si>
  <si>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</si>
  <si>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</si>
  <si>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</si>
  <si>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</si>
  <si>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</si>
  <si>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</si>
  <si>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</si>
  <si>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</si>
  <si>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</si>
  <si>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</si>
  <si>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</si>
  <si>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</si>
  <si>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</si>
  <si>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</si>
  <si>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</si>
  <si>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</si>
  <si>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</si>
  <si>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</si>
  <si>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</si>
  <si>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</si>
  <si>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</si>
  <si>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</si>
  <si>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</si>
  <si>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</si>
  <si>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</si>
  <si>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</si>
  <si>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</si>
  <si>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</si>
  <si>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</si>
  <si>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</si>
  <si>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</si>
  <si>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</si>
  <si>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</si>
  <si>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</si>
  <si>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</si>
  <si>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</si>
  <si>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</si>
  <si>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</si>
  <si>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</si>
  <si>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</si>
  <si>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</si>
  <si>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</si>
  <si>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</si>
  <si>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</si>
  <si>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</si>
  <si>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</si>
  <si>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</si>
  <si>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</si>
  <si>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</si>
  <si>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</si>
  <si>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</si>
  <si>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</si>
  <si>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</si>
  <si>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</si>
  <si>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</si>
  <si>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</si>
  <si>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</si>
  <si>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</si>
  <si>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</si>
  <si>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</si>
  <si>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</si>
  <si>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</si>
  <si>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</si>
  <si>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</si>
  <si>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</si>
  <si>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</si>
  <si>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</si>
  <si>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</si>
  <si>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</si>
  <si>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</si>
  <si>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</si>
  <si>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</si>
  <si>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</si>
  <si>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</si>
  <si>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</si>
  <si>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</si>
  <si>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</si>
  <si>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</si>
  <si>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</si>
  <si>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</si>
  <si>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</si>
  <si>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</si>
  <si>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</si>
  <si>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</si>
  <si>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</si>
  <si>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</si>
  <si>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</si>
  <si>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</si>
  <si>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</si>
  <si>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</si>
  <si>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</si>
  <si>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</si>
  <si>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</si>
  <si>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</si>
  <si>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</si>
  <si>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</si>
  <si>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</si>
  <si>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</si>
  <si>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</si>
  <si>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</si>
  <si>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</si>
  <si>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</si>
  <si>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</si>
  <si>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</si>
  <si>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</si>
  <si>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</si>
  <si>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</si>
  <si>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</si>
  <si>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</si>
  <si>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</si>
  <si>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</si>
  <si>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</si>
  <si>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</si>
  <si>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</si>
  <si>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</si>
  <si>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</si>
  <si>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</si>
  <si>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</si>
  <si>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</si>
  <si>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</si>
  <si>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</si>
  <si>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</si>
  <si>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</si>
  <si>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</si>
  <si>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</si>
  <si>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</si>
  <si>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</si>
  <si>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</si>
  <si>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</si>
  <si>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</si>
  <si>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</si>
  <si>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</si>
  <si>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</si>
  <si>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</si>
  <si>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</si>
  <si>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</si>
  <si>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</si>
  <si>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</si>
  <si>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</si>
  <si>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</si>
  <si>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</si>
  <si>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</si>
  <si>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</si>
  <si>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</si>
  <si>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</si>
  <si>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</si>
  <si>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</si>
  <si>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</si>
  <si>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</si>
  <si>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</si>
  <si>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</si>
  <si>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</si>
  <si>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</si>
  <si>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</si>
  <si>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</si>
  <si>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</si>
  <si>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</si>
  <si>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</si>
  <si>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</si>
  <si>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</si>
  <si>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</si>
  <si>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</si>
  <si>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</si>
  <si>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</si>
  <si>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</si>
  <si>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</si>
  <si>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</si>
  <si>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</si>
  <si>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</si>
  <si>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</si>
  <si>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</si>
  <si>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</si>
  <si>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</si>
  <si>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</si>
  <si>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</si>
  <si>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</si>
  <si>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</si>
  <si>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</si>
  <si>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</si>
  <si>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</si>
  <si>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</si>
  <si>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</si>
  <si>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</si>
  <si>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</si>
  <si>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</si>
  <si>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</si>
  <si>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</si>
  <si>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</si>
  <si>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</si>
  <si>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</si>
  <si>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</si>
  <si>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</si>
  <si>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</si>
  <si>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</si>
  <si>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</si>
  <si>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</si>
  <si>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</si>
  <si>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</si>
  <si>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</si>
  <si>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</si>
  <si>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</si>
  <si>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</si>
  <si>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</si>
  <si>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</si>
  <si>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</si>
  <si>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</si>
  <si>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</si>
  <si>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</si>
  <si>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</si>
  <si>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</si>
  <si>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</si>
  <si>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</si>
  <si>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</si>
  <si>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</si>
  <si>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</si>
  <si>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</si>
  <si>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</si>
  <si>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</si>
  <si>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</si>
  <si>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</si>
  <si>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</si>
  <si>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</si>
  <si>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</si>
  <si>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</si>
  <si>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</si>
  <si>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</si>
  <si>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</si>
  <si>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</si>
  <si>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</si>
  <si>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</si>
  <si>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</si>
  <si>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</si>
  <si>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</si>
  <si>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</si>
  <si>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</si>
  <si>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</si>
  <si>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</si>
  <si>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</si>
  <si>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</si>
  <si>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</si>
  <si>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</si>
  <si>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</si>
  <si>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</si>
  <si>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</si>
  <si>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</si>
  <si>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</si>
  <si>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</si>
  <si>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</si>
  <si>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</si>
  <si>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</si>
  <si>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</si>
  <si>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</si>
  <si>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</si>
  <si>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</si>
  <si>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</si>
  <si>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</si>
  <si>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</si>
  <si>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</si>
  <si>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</si>
  <si>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</si>
  <si>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</si>
  <si>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</si>
  <si>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</si>
  <si>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</si>
  <si>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</si>
  <si>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</si>
  <si>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</si>
  <si>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</si>
  <si>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</si>
  <si>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</si>
  <si>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</si>
  <si>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</si>
  <si>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</si>
  <si>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</si>
  <si>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</si>
  <si>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</si>
  <si>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</si>
  <si>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</si>
  <si>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</si>
  <si>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</si>
  <si>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</si>
  <si>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</si>
  <si>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</si>
  <si>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</si>
  <si>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</si>
  <si>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</si>
  <si>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</si>
  <si>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</si>
  <si>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</si>
  <si>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</si>
  <si>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</si>
  <si>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</si>
  <si>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</si>
  <si>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</si>
  <si>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</si>
  <si>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</si>
  <si>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</si>
  <si>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</si>
  <si>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</si>
  <si>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</si>
  <si>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</si>
  <si>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</si>
  <si>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</si>
  <si>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</si>
  <si>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</si>
  <si>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</si>
  <si>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</si>
  <si>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</si>
  <si>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</si>
  <si>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</si>
  <si>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</si>
  <si>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</si>
  <si>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</si>
  <si>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</si>
  <si>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</si>
  <si>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</si>
  <si>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</si>
  <si>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</si>
  <si>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</si>
  <si>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</si>
  <si>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</si>
  <si>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</si>
  <si>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</si>
  <si>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</si>
  <si>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</si>
  <si>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</si>
  <si>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</si>
  <si>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</si>
  <si>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</si>
  <si>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</si>
  <si>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</si>
  <si>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</si>
  <si>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</si>
  <si>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</si>
  <si>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</si>
  <si>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</si>
  <si>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</si>
  <si>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</si>
  <si>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</si>
  <si>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</si>
  <si>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</si>
  <si>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</si>
  <si>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</si>
  <si>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</si>
  <si>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</si>
  <si>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</si>
  <si>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</si>
  <si>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</si>
  <si>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</si>
  <si>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</si>
  <si>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</si>
  <si>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</si>
  <si>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</si>
  <si>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</si>
  <si>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</si>
  <si>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</si>
  <si>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</si>
  <si>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</si>
  <si>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</si>
  <si>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</si>
  <si>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</si>
  <si>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</si>
  <si>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</si>
  <si>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</si>
  <si>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</si>
  <si>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</si>
  <si>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</si>
  <si>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</si>
  <si>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</si>
  <si>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</si>
  <si>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</si>
  <si>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</si>
  <si>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</si>
  <si>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</si>
  <si>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</si>
  <si>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</si>
  <si>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</si>
  <si>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</si>
  <si>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</si>
  <si>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</si>
  <si>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</si>
  <si>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</si>
  <si>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</si>
  <si>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</si>
  <si>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</si>
  <si>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</si>
  <si>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</si>
  <si>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</si>
  <si>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</si>
  <si>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</si>
  <si>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</si>
  <si>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</si>
  <si>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</si>
  <si>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</si>
  <si>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</si>
  <si>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</si>
  <si>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</si>
  <si>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</si>
  <si>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</si>
  <si>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</si>
  <si>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</si>
  <si>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</si>
  <si>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</si>
  <si>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</si>
  <si>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</si>
  <si>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</si>
  <si>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</si>
  <si>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</si>
  <si>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</si>
  <si>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</si>
  <si>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</si>
  <si>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</si>
  <si>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</si>
  <si>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</si>
  <si>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</si>
  <si>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</si>
  <si>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</si>
  <si>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</si>
  <si>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</si>
  <si>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</si>
  <si>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</si>
  <si>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</si>
  <si>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</si>
  <si>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</si>
  <si>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</si>
  <si>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</si>
  <si>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</si>
  <si>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</si>
  <si>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</si>
  <si>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</si>
  <si>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</si>
  <si>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</si>
  <si>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</si>
  <si>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</si>
  <si>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</si>
  <si>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</si>
  <si>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</si>
  <si>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</si>
  <si>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</si>
  <si>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</si>
  <si>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</si>
  <si>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</si>
  <si>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</si>
  <si>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</si>
  <si>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</si>
  <si>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</si>
  <si>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</si>
  <si>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</si>
  <si>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</si>
  <si>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</si>
  <si>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</si>
  <si>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</si>
  <si>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</si>
  <si>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</si>
  <si>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</si>
  <si>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</si>
  <si>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</si>
  <si>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</si>
  <si>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</si>
  <si>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</si>
  <si>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</si>
  <si>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</si>
  <si>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</si>
  <si>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</si>
  <si>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</si>
  <si>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</si>
  <si>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</si>
  <si>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</si>
  <si>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</si>
  <si>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</si>
  <si>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</si>
  <si>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</si>
  <si>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</si>
  <si>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</si>
  <si>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</si>
  <si>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</si>
  <si>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</si>
  <si>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</si>
  <si>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</si>
  <si>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</si>
  <si>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</si>
  <si>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</si>
  <si>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</si>
  <si>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</si>
  <si>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</si>
  <si>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</si>
  <si>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</si>
  <si>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</si>
  <si>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</si>
  <si>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</si>
  <si>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</si>
  <si>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</si>
  <si>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</si>
  <si>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</si>
  <si>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</si>
  <si>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</si>
  <si>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</si>
  <si>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</si>
  <si>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</si>
  <si>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</si>
  <si>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</si>
  <si>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</si>
  <si>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</si>
  <si>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</si>
  <si>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</si>
  <si>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</si>
  <si>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</si>
  <si>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</si>
  <si>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</si>
  <si>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</si>
  <si>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</si>
  <si>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</si>
  <si>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</si>
  <si>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</si>
  <si>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</si>
  <si>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</si>
  <si>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</si>
  <si>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</si>
  <si>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</si>
  <si>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</si>
  <si>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</si>
  <si>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</si>
  <si>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</si>
  <si>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</si>
  <si>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</si>
  <si>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</si>
  <si>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</si>
  <si>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</si>
  <si>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</si>
  <si>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</si>
  <si>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</si>
  <si>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</si>
  <si>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</si>
  <si>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</si>
  <si>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</si>
  <si>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</si>
  <si>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</si>
  <si>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</si>
  <si>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</si>
  <si>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</si>
  <si>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</si>
  <si>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</si>
  <si>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</si>
  <si>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</si>
  <si>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</si>
  <si>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</si>
  <si>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</si>
  <si>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</si>
  <si>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</si>
  <si>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</si>
  <si>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</si>
  <si>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</si>
  <si>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</si>
  <si>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</si>
  <si>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</si>
  <si>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</si>
  <si>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</si>
  <si>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</si>
  <si>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</si>
  <si>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</si>
  <si>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</si>
  <si>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</si>
  <si>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</si>
  <si>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</si>
  <si>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</si>
  <si>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</si>
  <si>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</si>
  <si>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</si>
  <si>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</si>
  <si>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</si>
  <si>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</si>
  <si>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</si>
  <si>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</si>
  <si>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</si>
  <si>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</si>
  <si>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</si>
  <si>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</si>
  <si>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</si>
  <si>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</si>
  <si>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</si>
  <si>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</si>
  <si>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</si>
  <si>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</si>
  <si>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</si>
  <si>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</si>
  <si>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</si>
  <si>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</si>
  <si>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</si>
  <si>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</si>
  <si>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</si>
  <si>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</si>
  <si>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</si>
  <si>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</si>
  <si>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</si>
  <si>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</si>
  <si>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</si>
  <si>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</si>
  <si>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</si>
  <si>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</si>
  <si>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</si>
  <si>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</si>
  <si>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</si>
  <si>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</si>
  <si>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</si>
  <si>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</si>
  <si>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</si>
  <si>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</si>
  <si>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</si>
  <si>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</si>
  <si>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</si>
  <si>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</si>
  <si>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</si>
  <si>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</si>
  <si>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</si>
  <si>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</si>
  <si>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</si>
  <si>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</si>
  <si>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</si>
  <si>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</si>
  <si>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</si>
  <si>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</si>
  <si>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</si>
  <si>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</si>
  <si>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</si>
  <si>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</si>
  <si>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</si>
  <si>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</si>
  <si>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</si>
  <si>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</si>
  <si>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</si>
  <si>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</si>
  <si>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</si>
  <si>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</si>
  <si>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</si>
  <si>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</si>
  <si>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</si>
  <si>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</si>
  <si>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</si>
  <si>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</si>
  <si>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</si>
  <si>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</si>
  <si>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</si>
  <si>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</si>
  <si>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</si>
  <si>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</si>
  <si>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</si>
  <si>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</si>
  <si>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</si>
  <si>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</si>
  <si>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</si>
  <si>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</si>
  <si>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</si>
  <si>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</si>
  <si>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</si>
  <si>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</si>
  <si>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</si>
  <si>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</si>
  <si>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</si>
  <si>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</si>
  <si>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</si>
  <si>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</si>
  <si>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</si>
  <si>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</si>
  <si>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</si>
  <si>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</si>
  <si>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</si>
  <si>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</si>
  <si>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</si>
  <si>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</si>
  <si>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</si>
  <si>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</si>
  <si>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</si>
  <si>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</si>
  <si>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</si>
  <si>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</si>
  <si>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</si>
  <si>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</si>
  <si>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</si>
  <si>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</si>
  <si>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</si>
  <si>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</si>
  <si>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</si>
  <si>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</si>
  <si>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</si>
  <si>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</si>
  <si>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</si>
  <si>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</si>
  <si>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</si>
  <si>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</si>
  <si>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</si>
  <si>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</si>
  <si>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</si>
  <si>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</si>
  <si>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</si>
  <si>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</si>
  <si>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</si>
  <si>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</si>
  <si>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</si>
  <si>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</si>
  <si>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</si>
  <si>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</si>
  <si>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</si>
  <si>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</si>
  <si>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</si>
  <si>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</si>
  <si>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</si>
  <si>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</si>
  <si>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</si>
  <si>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</si>
  <si>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</si>
  <si>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</si>
  <si>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</si>
  <si>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</si>
  <si>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</si>
  <si>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</si>
  <si>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</si>
  <si>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</si>
  <si>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</si>
  <si>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</si>
  <si>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</si>
  <si>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</si>
  <si>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</si>
  <si>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</si>
  <si>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</si>
  <si>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</si>
  <si>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</si>
  <si>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</si>
  <si>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</si>
  <si>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</si>
  <si>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</si>
  <si>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</si>
  <si>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</si>
  <si>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</si>
  <si>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</si>
  <si>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</si>
  <si>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</si>
  <si>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</si>
  <si>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</si>
  <si>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</si>
  <si>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</si>
  <si>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</si>
  <si>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</si>
  <si>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</si>
  <si>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</si>
  <si>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</si>
  <si>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</si>
  <si>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</si>
  <si>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</si>
  <si>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</si>
  <si>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</si>
  <si>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</si>
  <si>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</si>
  <si>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</si>
  <si>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</si>
  <si>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</si>
  <si>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</si>
  <si>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</si>
  <si>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</si>
  <si>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</si>
  <si>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</si>
  <si>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</si>
  <si>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</si>
  <si>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</si>
  <si>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</si>
  <si>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</si>
  <si>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</si>
  <si>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</si>
  <si>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</si>
  <si>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</si>
  <si>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</si>
  <si>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</si>
  <si>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</si>
  <si>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</si>
  <si>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</si>
  <si>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</si>
  <si>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</si>
  <si>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</si>
  <si>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</si>
  <si>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</si>
  <si>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</si>
  <si>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</si>
  <si>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</si>
  <si>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</si>
  <si>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</si>
  <si>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</si>
  <si>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</si>
  <si>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</si>
  <si>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</si>
  <si>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</si>
  <si>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</si>
  <si>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</si>
  <si>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</si>
  <si>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</si>
  <si>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</si>
  <si>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</si>
  <si>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</si>
  <si>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</si>
  <si>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</si>
  <si>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</si>
  <si>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</si>
  <si>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</si>
  <si>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</si>
  <si>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</si>
  <si>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</si>
  <si>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</si>
  <si>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</si>
  <si>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</si>
  <si>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</si>
  <si>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</si>
  <si>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</si>
  <si>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</si>
  <si>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</si>
  <si>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</si>
  <si>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</si>
  <si>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</si>
  <si>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</si>
  <si>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</si>
  <si>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</si>
  <si>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</si>
  <si>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</si>
  <si>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</si>
  <si>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</si>
  <si>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</si>
  <si>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</si>
  <si>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</si>
  <si>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</si>
  <si>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</si>
  <si>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</si>
  <si>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</si>
  <si>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</si>
  <si>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</si>
  <si>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</si>
  <si>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</si>
  <si>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</si>
  <si>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</si>
  <si>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</si>
  <si>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</si>
  <si>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</si>
  <si>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</si>
  <si>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</si>
  <si>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</si>
  <si>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</si>
  <si>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</si>
  <si>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</si>
  <si>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</si>
  <si>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</si>
  <si>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</si>
  <si>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</si>
  <si>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</si>
  <si>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</si>
  <si>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</si>
  <si>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</si>
  <si>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</si>
  <si>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</si>
  <si>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</si>
  <si>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</si>
  <si>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</si>
  <si>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</si>
  <si>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</si>
  <si>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</si>
  <si>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</si>
  <si>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</si>
  <si>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</si>
  <si>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</si>
  <si>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</si>
  <si>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</si>
  <si>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</si>
  <si>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</si>
  <si>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</si>
  <si>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</si>
  <si>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</si>
  <si>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</si>
  <si>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</si>
  <si>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</si>
  <si>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</si>
  <si>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</si>
  <si>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</si>
  <si>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</si>
  <si>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</si>
  <si>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</si>
  <si>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</si>
  <si>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</si>
  <si>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</si>
  <si>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</si>
  <si>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</si>
  <si>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</si>
  <si>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</si>
  <si>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</si>
  <si>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</si>
  <si>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</si>
  <si>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</si>
  <si>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</si>
  <si>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</si>
  <si>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</si>
  <si>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</si>
  <si>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</si>
  <si>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</si>
  <si>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</si>
  <si>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</si>
  <si>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</si>
  <si>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</si>
  <si>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</si>
  <si>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</si>
  <si>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</si>
  <si>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</si>
  <si>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</si>
  <si>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</si>
  <si>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</si>
  <si>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</si>
  <si>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</si>
  <si>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</si>
  <si>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</si>
  <si>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</si>
  <si>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</si>
  <si>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</si>
  <si>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</si>
  <si>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</si>
  <si>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</si>
  <si>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</si>
  <si>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</si>
  <si>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</si>
  <si>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</si>
  <si>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</si>
  <si>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</si>
  <si>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</si>
  <si>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</si>
  <si>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</si>
  <si>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</si>
  <si>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</si>
  <si>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</si>
  <si>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</si>
  <si>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</si>
  <si>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</si>
  <si>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</si>
  <si>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</si>
  <si>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</si>
  <si>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</si>
  <si>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</si>
  <si>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</si>
  <si>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</si>
  <si>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</si>
  <si>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</si>
  <si>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</si>
  <si>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</si>
  <si>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</si>
  <si>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</si>
  <si>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</si>
  <si>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</si>
  <si>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</si>
  <si>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</si>
  <si>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</si>
  <si>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</si>
  <si>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</si>
  <si>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</si>
  <si>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</si>
  <si>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</si>
  <si>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</si>
  <si>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</si>
  <si>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</si>
  <si>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</si>
  <si>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</si>
  <si>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</si>
  <si>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</si>
  <si>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</si>
  <si>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</si>
  <si>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</si>
  <si>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</si>
  <si>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</si>
  <si>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</si>
  <si>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</si>
  <si>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</si>
  <si>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</si>
  <si>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</si>
  <si>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</si>
  <si>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</si>
  <si>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</si>
  <si>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</si>
  <si>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</si>
  <si>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</si>
  <si>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</si>
  <si>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</si>
  <si>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</si>
  <si>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</si>
  <si>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</si>
  <si>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</si>
  <si>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</si>
  <si>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</si>
  <si>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</si>
  <si>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</si>
  <si>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</si>
  <si>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</si>
  <si>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</si>
  <si>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</si>
  <si>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</si>
  <si>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</si>
  <si>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</si>
  <si>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</si>
  <si>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</si>
  <si>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</si>
  <si>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</si>
  <si>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</si>
  <si>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</si>
  <si>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</si>
  <si>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</si>
  <si>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</si>
  <si>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</si>
  <si>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</si>
  <si>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</si>
  <si>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</si>
  <si>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</si>
  <si>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</si>
  <si>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</si>
  <si>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</si>
  <si>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</si>
  <si>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</si>
  <si>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</si>
  <si>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</si>
  <si>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</si>
  <si>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</si>
  <si>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</si>
  <si>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</si>
  <si>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</si>
  <si>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</si>
  <si>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</si>
  <si>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</si>
  <si>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</si>
  <si>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</si>
  <si>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</si>
  <si>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</si>
  <si>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</si>
  <si>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</si>
  <si>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</si>
  <si>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</si>
  <si>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</si>
  <si>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</si>
  <si>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</si>
  <si>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</si>
  <si>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</si>
  <si>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</si>
  <si>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</si>
  <si>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</si>
  <si>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</si>
  <si>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</si>
  <si>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</si>
  <si>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</si>
  <si>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</si>
  <si>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</si>
  <si>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</si>
  <si>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</si>
  <si>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</si>
  <si>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</si>
  <si>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</si>
  <si>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</si>
  <si>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</si>
  <si>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</si>
  <si>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</si>
  <si>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</si>
  <si>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</si>
  <si>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</si>
  <si>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</si>
  <si>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</si>
  <si>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</si>
  <si>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</si>
  <si>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</si>
  <si>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</si>
  <si>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</si>
  <si>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</si>
  <si>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</si>
  <si>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</si>
  <si>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</si>
  <si>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</si>
  <si>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</si>
  <si>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</si>
  <si>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</si>
  <si>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</si>
  <si>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</si>
  <si>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</si>
  <si>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</si>
  <si>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</si>
  <si>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</si>
  <si>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</si>
  <si>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</si>
  <si>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</si>
  <si>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</si>
  <si>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</si>
  <si>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</si>
  <si>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</si>
  <si>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</si>
  <si>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</si>
  <si>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</si>
  <si>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</si>
  <si>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</si>
  <si>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</si>
  <si>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</si>
  <si>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</si>
  <si>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</si>
  <si>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</si>
  <si>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</si>
  <si>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</si>
  <si>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</si>
  <si>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</si>
  <si>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</si>
  <si>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</si>
  <si>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</si>
  <si>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</si>
  <si>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</si>
  <si>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</si>
  <si>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</si>
  <si>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</si>
  <si>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</si>
  <si>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</si>
  <si>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</si>
  <si>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</si>
  <si>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</si>
  <si>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</si>
  <si>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</si>
  <si>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</si>
  <si>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</si>
  <si>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</si>
  <si>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</si>
  <si>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</si>
  <si>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</si>
  <si>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</si>
  <si>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</si>
  <si>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</si>
  <si>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</si>
  <si>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</si>
  <si>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</si>
  <si>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</si>
  <si>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</si>
  <si>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</si>
  <si>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</si>
  <si>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</si>
  <si>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</si>
  <si>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</si>
  <si>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</si>
  <si>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</si>
  <si>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</si>
  <si>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</si>
  <si>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</si>
  <si>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</si>
  <si>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</si>
  <si>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</si>
  <si>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</si>
  <si>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</si>
  <si>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</si>
  <si>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</si>
  <si>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</si>
  <si>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</si>
  <si>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</si>
  <si>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</si>
  <si>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</si>
  <si>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</si>
  <si>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</si>
  <si>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</si>
  <si>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</si>
  <si>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</si>
  <si>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</si>
  <si>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</si>
  <si>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</si>
  <si>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</si>
  <si>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</si>
  <si>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</si>
  <si>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</si>
  <si>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</si>
  <si>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</si>
  <si>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</si>
  <si>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</si>
  <si>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</si>
  <si>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</si>
  <si>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</si>
  <si>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</si>
  <si>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</si>
  <si>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</si>
  <si>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</si>
  <si>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</si>
  <si>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</si>
  <si>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</si>
  <si>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</si>
  <si>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</si>
  <si>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</si>
  <si>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</si>
  <si>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</si>
  <si>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</si>
  <si>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</si>
  <si>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</si>
  <si>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</si>
  <si>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</si>
  <si>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</si>
  <si>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</si>
  <si>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</si>
  <si>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</si>
  <si>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</si>
  <si>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</si>
  <si>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</si>
  <si>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</si>
  <si>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</si>
  <si>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</si>
  <si>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</si>
  <si>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</si>
  <si>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</si>
  <si>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</si>
  <si>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</si>
  <si>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</si>
  <si>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</si>
  <si>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</si>
  <si>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</si>
  <si>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</si>
  <si>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</si>
  <si>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</si>
  <si>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</si>
  <si>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</si>
  <si>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</si>
  <si>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</si>
  <si>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</si>
  <si>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</si>
  <si>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</si>
  <si>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</si>
  <si>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</si>
  <si>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</si>
  <si>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</si>
  <si>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</si>
  <si>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</si>
  <si>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</si>
  <si>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</si>
  <si>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</si>
  <si>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</si>
  <si>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</si>
  <si>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</si>
  <si>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</si>
  <si>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</si>
  <si>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</si>
  <si>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</si>
  <si>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</si>
  <si>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</si>
  <si>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</si>
  <si>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</si>
  <si>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</si>
  <si>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</si>
  <si>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</si>
  <si>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</si>
  <si>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</si>
  <si>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</si>
  <si>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</si>
  <si>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</si>
  <si>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</si>
  <si>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</si>
  <si>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</si>
  <si>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</si>
  <si>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</si>
  <si>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</si>
  <si>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</si>
  <si>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</si>
  <si>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</si>
  <si>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</si>
  <si>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</si>
  <si>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</si>
  <si>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</si>
  <si>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</si>
  <si>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</si>
  <si>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</si>
  <si>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</si>
  <si>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</si>
  <si>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</si>
  <si>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</si>
  <si>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</si>
  <si>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</si>
  <si>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</si>
  <si>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</si>
  <si>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</si>
  <si>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</si>
  <si>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</si>
  <si>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</si>
  <si>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</si>
  <si>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</si>
  <si>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</si>
  <si>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</si>
  <si>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</si>
  <si>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</si>
  <si>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</si>
  <si>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</si>
  <si>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</si>
  <si>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</si>
  <si>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</si>
  <si>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</si>
  <si>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</si>
  <si>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</si>
  <si>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</si>
  <si>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</si>
  <si>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</si>
  <si>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</si>
  <si>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</si>
  <si>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</si>
  <si>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</si>
  <si>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</si>
  <si>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</si>
  <si>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</si>
  <si>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</si>
  <si>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</si>
  <si>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</si>
  <si>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</si>
  <si>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</si>
  <si>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</si>
  <si>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</si>
  <si>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</si>
  <si>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</si>
  <si>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</si>
  <si>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</si>
  <si>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</si>
  <si>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</si>
  <si>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</si>
  <si>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</si>
  <si>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</si>
  <si>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</si>
  <si>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</si>
  <si>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</si>
  <si>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</si>
  <si>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</si>
  <si>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</si>
  <si>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</si>
  <si>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</si>
  <si>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</si>
  <si>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</si>
  <si>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</si>
  <si>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</si>
  <si>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</si>
  <si>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</si>
  <si>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</si>
  <si>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</si>
  <si>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</si>
  <si>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</si>
  <si>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</si>
  <si>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</si>
  <si>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</si>
  <si>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</si>
  <si>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</si>
  <si>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</si>
  <si>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</si>
  <si>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</si>
  <si>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</si>
  <si>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</si>
  <si>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</si>
  <si>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</si>
  <si>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</si>
  <si>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</si>
  <si>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</si>
  <si>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</si>
  <si>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</si>
  <si>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</si>
  <si>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</si>
  <si>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</si>
  <si>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</si>
  <si>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</si>
  <si>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</si>
  <si>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</si>
  <si>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</si>
  <si>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</si>
  <si>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</si>
  <si>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</si>
  <si>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</si>
  <si>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</si>
  <si>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</si>
  <si>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</si>
  <si>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</si>
  <si>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</si>
  <si>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</si>
  <si>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</si>
  <si>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</si>
  <si>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</si>
  <si>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</si>
  <si>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</si>
  <si>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</si>
  <si>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</si>
  <si>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</si>
  <si>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</si>
  <si>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</si>
  <si>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</si>
  <si>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</si>
  <si>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</si>
  <si>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</si>
  <si>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</si>
  <si>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</si>
  <si>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</si>
  <si>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</si>
  <si>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</si>
  <si>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</si>
  <si>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</si>
  <si>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</si>
  <si>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</si>
  <si>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</si>
  <si>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</si>
  <si>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</si>
  <si>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</si>
  <si>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</si>
  <si>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</si>
  <si>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</si>
  <si>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</si>
  <si>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</si>
  <si>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</si>
  <si>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</si>
  <si>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</si>
  <si>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</si>
  <si>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</si>
  <si>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</si>
  <si>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</si>
  <si>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</si>
  <si>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</si>
  <si>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</si>
  <si>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</si>
  <si>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</si>
  <si>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</si>
  <si>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</si>
  <si>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</si>
  <si>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</si>
  <si>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</si>
  <si>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</si>
  <si>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</si>
  <si>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</si>
  <si>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</si>
  <si>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</si>
  <si>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</si>
  <si>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</si>
  <si>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</si>
  <si>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</si>
  <si>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</si>
  <si>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</si>
  <si>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</si>
  <si>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</si>
  <si>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</si>
  <si>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</si>
  <si>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</si>
  <si>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</si>
  <si>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</si>
  <si>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</si>
  <si>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</si>
  <si>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</si>
  <si>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</si>
  <si>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</si>
  <si>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</si>
  <si>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</si>
  <si>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</si>
  <si>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</si>
  <si>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</si>
  <si>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</si>
  <si>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</si>
  <si>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</si>
  <si>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</si>
  <si>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</si>
  <si>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</si>
  <si>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</si>
  <si>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</si>
  <si>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</si>
  <si>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</si>
  <si>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</si>
  <si>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</si>
  <si>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</si>
  <si>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</si>
  <si>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</si>
  <si>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</si>
  <si>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</si>
  <si>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</si>
  <si>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</si>
  <si>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</si>
  <si>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</si>
  <si>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</si>
  <si>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</si>
  <si>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</si>
  <si>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</si>
  <si>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</si>
  <si>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</si>
  <si>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</si>
  <si>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</si>
  <si>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</si>
  <si>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</si>
  <si>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</si>
  <si>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</si>
  <si>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</si>
  <si>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</si>
  <si>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</si>
  <si>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</si>
  <si>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</si>
  <si>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</si>
  <si>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</si>
  <si>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</si>
  <si>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</si>
  <si>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</si>
  <si>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</si>
  <si>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</si>
  <si>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</si>
  <si>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</si>
  <si>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</si>
  <si>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</si>
  <si>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</si>
  <si>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</si>
  <si>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</si>
  <si>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</si>
  <si>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</si>
  <si>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</si>
  <si>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</si>
  <si>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</si>
  <si>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</si>
  <si>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</si>
  <si>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</si>
  <si>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</si>
  <si>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</si>
  <si>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</si>
  <si>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</si>
  <si>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</si>
  <si>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</si>
  <si>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</si>
  <si>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</si>
  <si>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</si>
  <si>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</si>
  <si>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</si>
  <si>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</si>
  <si>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</si>
  <si>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</si>
  <si>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</si>
  <si>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</si>
  <si>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</si>
  <si>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</si>
  <si>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</si>
  <si>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</si>
  <si>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</si>
  <si>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</si>
  <si>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</si>
  <si>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</si>
  <si>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</si>
  <si>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</si>
  <si>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</si>
  <si>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</si>
  <si>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</si>
  <si>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</si>
  <si>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</si>
  <si>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</si>
  <si>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</si>
  <si>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</si>
  <si>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</si>
  <si>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</si>
  <si>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</si>
  <si>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</si>
  <si>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</si>
  <si>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</si>
  <si>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</si>
  <si>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</si>
  <si>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</si>
  <si>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</si>
  <si>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</si>
  <si>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</si>
  <si>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</si>
  <si>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</si>
  <si>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</si>
  <si>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</si>
  <si>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</si>
  <si>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</si>
  <si>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</si>
  <si>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</si>
  <si>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</si>
  <si>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</si>
  <si>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</si>
  <si>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</si>
  <si>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</si>
  <si>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</si>
  <si>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</si>
  <si>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</si>
  <si>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</si>
  <si>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</si>
  <si>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</si>
  <si>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</si>
  <si>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</si>
  <si>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</si>
  <si>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</si>
  <si>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</si>
  <si>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</si>
  <si>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</si>
  <si>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</si>
  <si>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</si>
  <si>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</si>
  <si>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</si>
  <si>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</si>
  <si>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</si>
  <si>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</si>
  <si>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</si>
  <si>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</si>
  <si>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</si>
  <si>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</si>
  <si>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</si>
  <si>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</si>
  <si>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</si>
  <si>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</si>
  <si>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</si>
  <si>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</si>
  <si>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</si>
  <si>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</si>
  <si>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</si>
  <si>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</si>
  <si>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</si>
  <si>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</si>
  <si>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</si>
  <si>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</si>
  <si>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</si>
  <si>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</si>
  <si>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</si>
  <si>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</si>
  <si>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</si>
  <si>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</si>
  <si>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</si>
  <si>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</si>
  <si>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</si>
  <si>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</si>
  <si>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</si>
  <si>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</si>
  <si>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</si>
  <si>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</si>
  <si>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</si>
  <si>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</si>
  <si>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</si>
  <si>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</si>
  <si>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</si>
  <si>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</si>
  <si>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</si>
  <si>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</si>
  <si>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</si>
  <si>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</si>
  <si>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</si>
  <si>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</si>
  <si>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</si>
  <si>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</si>
  <si>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</si>
  <si>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</si>
  <si>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</si>
  <si>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</si>
  <si>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</si>
  <si>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</si>
  <si>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</si>
  <si>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</si>
  <si>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</si>
  <si>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</si>
  <si>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</si>
  <si>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</si>
  <si>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</si>
  <si>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</si>
  <si>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</si>
  <si>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</si>
  <si>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</si>
  <si>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</si>
  <si>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</si>
  <si>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</si>
  <si>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</si>
  <si>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</si>
  <si>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</si>
  <si>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</si>
  <si>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</si>
  <si>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</si>
  <si>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</si>
  <si>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</si>
  <si>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</si>
  <si>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</si>
  <si>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</si>
  <si>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</si>
  <si>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</si>
  <si>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</si>
  <si>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</si>
  <si>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</si>
  <si>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</si>
  <si>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</si>
  <si>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</si>
  <si>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</si>
  <si>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</si>
  <si>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</si>
  <si>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</si>
  <si>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</si>
  <si>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</si>
  <si>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</si>
  <si>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</si>
  <si>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</si>
  <si>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</si>
  <si>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</si>
  <si>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</si>
  <si>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</si>
  <si>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</si>
  <si>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</si>
  <si>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</si>
  <si>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</si>
  <si>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</si>
  <si>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</si>
  <si>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</si>
  <si>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</si>
  <si>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</si>
  <si>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</si>
  <si>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</si>
  <si>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</si>
  <si>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</si>
  <si>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</si>
  <si>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</si>
  <si>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</si>
  <si>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</si>
  <si>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</si>
  <si>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</si>
  <si>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</si>
  <si>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</si>
  <si>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</si>
  <si>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</si>
  <si>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</si>
  <si>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</si>
  <si>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</si>
  <si>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</si>
  <si>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</si>
  <si>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</si>
  <si>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</si>
  <si>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</si>
  <si>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</si>
  <si>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</si>
  <si>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</si>
  <si>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</si>
  <si>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</si>
  <si>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</si>
  <si>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</si>
  <si>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</si>
  <si>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</si>
  <si>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</si>
  <si>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</si>
  <si>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</si>
  <si>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</si>
  <si>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</si>
  <si>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</si>
  <si>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</si>
  <si>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</si>
  <si>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</si>
  <si>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</si>
  <si>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</si>
  <si>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</si>
  <si>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</si>
  <si>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</si>
  <si>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</si>
  <si>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</si>
  <si>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</si>
  <si>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</si>
  <si>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</si>
  <si>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</si>
  <si>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</si>
  <si>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</si>
  <si>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</si>
  <si>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</si>
  <si>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</si>
  <si>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</si>
  <si>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</si>
  <si>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</si>
  <si>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</si>
  <si>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</si>
  <si>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</si>
  <si>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</si>
  <si>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</si>
  <si>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</si>
  <si>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</si>
  <si>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</si>
  <si>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</si>
  <si>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</si>
  <si>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</si>
  <si>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</si>
  <si>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</si>
  <si>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</si>
  <si>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</si>
  <si>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</si>
  <si>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</si>
  <si>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</si>
  <si>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</si>
  <si>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</si>
  <si>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</si>
  <si>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</si>
  <si>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</si>
  <si>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</si>
  <si>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</si>
  <si>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</si>
  <si>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</si>
  <si>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</si>
  <si>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</si>
  <si>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</si>
  <si>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</si>
  <si>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</si>
  <si>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</si>
  <si>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</si>
  <si>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</si>
  <si>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</si>
  <si>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</si>
  <si>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</si>
  <si>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</si>
  <si>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</si>
  <si>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</si>
  <si>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</si>
  <si>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</si>
  <si>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</si>
  <si>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</si>
  <si>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</si>
  <si>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</si>
  <si>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</si>
  <si>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</si>
  <si>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</si>
  <si>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</si>
  <si>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</si>
  <si>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</si>
  <si>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</si>
  <si>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</si>
  <si>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</si>
  <si>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</si>
  <si>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</si>
  <si>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</si>
  <si>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</si>
  <si>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</si>
  <si>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</si>
  <si>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</si>
  <si>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</si>
  <si>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</si>
  <si>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</si>
  <si>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</si>
  <si>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</si>
  <si>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</si>
  <si>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</si>
  <si>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</si>
  <si>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</si>
  <si>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</si>
  <si>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</si>
  <si>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</si>
  <si>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</si>
  <si>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</si>
  <si>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</si>
  <si>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</si>
  <si>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</si>
  <si>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</si>
  <si>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</si>
  <si>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</si>
  <si>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</si>
  <si>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</si>
  <si>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</si>
  <si>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</si>
  <si>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</si>
  <si>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</si>
  <si>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</si>
  <si>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</si>
  <si>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</si>
  <si>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</si>
  <si>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</si>
  <si>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</si>
  <si>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</si>
  <si>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</si>
  <si>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</si>
  <si>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</si>
  <si>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</si>
  <si>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</si>
  <si>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</si>
  <si>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</si>
  <si>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</si>
  <si>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</si>
  <si>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</si>
  <si>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</si>
  <si>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</si>
  <si>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</si>
  <si>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</si>
  <si>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</si>
  <si>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</si>
  <si>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</si>
  <si>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</si>
  <si>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</si>
  <si>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</si>
  <si>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</si>
  <si>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</si>
  <si>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</si>
  <si>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</si>
  <si>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</si>
  <si>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</si>
  <si>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</si>
  <si>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</si>
  <si>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</si>
  <si>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</si>
  <si>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</si>
  <si>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</si>
  <si>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</si>
  <si>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</si>
  <si>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</si>
  <si>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</si>
  <si>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</si>
  <si>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</si>
  <si>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</si>
  <si>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</si>
  <si>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</si>
  <si>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</si>
  <si>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</si>
  <si>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</si>
  <si>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</si>
  <si>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</si>
  <si>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</si>
  <si>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</si>
  <si>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</si>
  <si>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</si>
  <si>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</si>
  <si>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</si>
  <si>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</si>
  <si>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</si>
  <si>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</si>
  <si>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</si>
  <si>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</si>
  <si>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</si>
  <si>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</si>
  <si>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</si>
  <si>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</si>
  <si>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</si>
  <si>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</si>
  <si>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</si>
  <si>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</si>
  <si>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</si>
  <si>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</si>
  <si>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</si>
  <si>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</si>
  <si>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</si>
  <si>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</si>
  <si>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</si>
  <si>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</si>
  <si>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</si>
  <si>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</si>
  <si>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</si>
  <si>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</si>
  <si>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</si>
  <si>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</si>
  <si>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</si>
  <si>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</si>
  <si>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</si>
  <si>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</si>
  <si>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</si>
  <si>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</si>
  <si>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</si>
  <si>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</si>
  <si>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</si>
  <si>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</si>
  <si>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</si>
  <si>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</si>
  <si>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</si>
  <si>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</si>
  <si>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</si>
  <si>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</si>
  <si>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</si>
  <si>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</si>
  <si>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</si>
  <si>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</si>
  <si>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</si>
  <si>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</si>
  <si>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</si>
  <si>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</si>
  <si>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</si>
  <si>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</si>
  <si>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</si>
  <si>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</si>
  <si>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</si>
  <si>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</si>
  <si>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</si>
  <si>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</si>
  <si>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</si>
  <si>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</si>
  <si>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</si>
  <si>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</si>
  <si>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</si>
  <si>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</si>
  <si>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</si>
  <si>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</si>
  <si>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</si>
  <si>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</si>
  <si>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</si>
  <si>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</si>
  <si>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</si>
  <si>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</si>
  <si>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</si>
  <si>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</si>
  <si>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</si>
  <si>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</si>
  <si>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</si>
  <si>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</si>
  <si>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</si>
  <si>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</si>
  <si>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</si>
  <si>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</si>
  <si>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</si>
  <si>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</si>
  <si>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</si>
  <si>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</si>
  <si>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</si>
  <si>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</si>
  <si>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</si>
  <si>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</si>
  <si>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</si>
  <si>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</si>
  <si>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</si>
  <si>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</si>
  <si>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</si>
  <si>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</si>
  <si>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</si>
  <si>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</si>
  <si>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</si>
  <si>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</si>
  <si>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</si>
  <si>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</si>
  <si>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</si>
  <si>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</si>
  <si>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</si>
  <si>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</si>
  <si>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</si>
  <si>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</si>
  <si>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</si>
  <si>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</si>
  <si>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</si>
  <si>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</si>
  <si>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</si>
  <si>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</si>
  <si>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</si>
  <si>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</si>
  <si>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</si>
  <si>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</si>
  <si>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</si>
  <si>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</si>
  <si>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</si>
  <si>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</si>
  <si>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</si>
  <si>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</si>
  <si>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</si>
  <si>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</si>
  <si>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</si>
  <si>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</si>
  <si>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</si>
  <si>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</si>
  <si>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</si>
  <si>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</si>
  <si>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</si>
  <si>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</si>
  <si>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</si>
  <si>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</si>
  <si>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</si>
  <si>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</si>
  <si>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</si>
  <si>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</si>
  <si>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</si>
  <si>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</si>
  <si>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</si>
  <si>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</si>
  <si>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</si>
  <si>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</si>
  <si>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</si>
  <si>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</si>
  <si>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</si>
  <si>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</si>
  <si>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</si>
  <si>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</si>
  <si>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</si>
  <si>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</si>
  <si>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</si>
  <si>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</si>
  <si>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</si>
  <si>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</si>
  <si>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</si>
  <si>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</si>
  <si>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</si>
  <si>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</si>
  <si>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</si>
  <si>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</si>
  <si>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</si>
  <si>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</si>
  <si>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</si>
  <si>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</si>
  <si>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</si>
  <si>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</si>
  <si>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</si>
  <si>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</si>
  <si>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</si>
  <si>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</si>
  <si>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</si>
  <si>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</si>
  <si>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</si>
  <si>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</si>
  <si>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</si>
  <si>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</si>
  <si>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</si>
  <si>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</si>
  <si>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</si>
  <si>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</si>
  <si>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</si>
  <si>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</si>
  <si>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</si>
  <si>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</si>
  <si>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</si>
  <si>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</si>
  <si>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</si>
  <si>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</si>
  <si>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</si>
  <si>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</si>
  <si>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</si>
  <si>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</si>
  <si>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</si>
  <si>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</si>
  <si>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</si>
  <si>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</si>
  <si>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</si>
  <si>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</si>
  <si>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</si>
  <si>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</si>
  <si>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</si>
  <si>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</si>
  <si>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</si>
  <si>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</si>
  <si>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</si>
  <si>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</si>
  <si>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</si>
  <si>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</si>
  <si>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</si>
  <si>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</si>
  <si>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</si>
  <si>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</si>
  <si>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</si>
  <si>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</si>
  <si>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</si>
  <si>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</si>
  <si>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</si>
  <si>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</si>
  <si>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</si>
  <si>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</si>
  <si>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</si>
  <si>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</si>
  <si>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</si>
  <si>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</si>
  <si>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</si>
  <si>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</si>
  <si>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</si>
  <si>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</si>
  <si>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</si>
  <si>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</si>
  <si>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</si>
  <si>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</si>
  <si>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</si>
  <si>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</si>
  <si>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</si>
  <si>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</si>
  <si>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</si>
  <si>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</si>
  <si>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</si>
  <si>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</si>
  <si>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</si>
  <si>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</si>
  <si>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</si>
  <si>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</si>
  <si>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</si>
  <si>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</si>
  <si>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</si>
  <si>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</si>
  <si>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</si>
  <si>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</si>
  <si>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</si>
  <si>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</si>
  <si>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</si>
  <si>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</si>
  <si>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</si>
  <si>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</si>
  <si>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</si>
  <si>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</si>
  <si>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</si>
  <si>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</si>
  <si>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</si>
  <si>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</si>
  <si>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</si>
  <si>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</si>
  <si>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</si>
  <si>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</si>
  <si>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</si>
  <si>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</si>
  <si>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</si>
  <si>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</si>
  <si>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</si>
  <si>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</si>
  <si>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</si>
  <si>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</si>
  <si>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</si>
  <si>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</si>
  <si>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</si>
  <si>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</si>
  <si>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</si>
  <si>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</si>
  <si>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</si>
  <si>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</si>
  <si>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</si>
  <si>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</si>
  <si>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</si>
  <si>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</si>
  <si>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</si>
  <si>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</si>
  <si>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</si>
  <si>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</si>
  <si>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</si>
  <si>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</si>
  <si>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</si>
  <si>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</si>
  <si>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</si>
  <si>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</si>
  <si>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</si>
  <si>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</si>
  <si>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</si>
  <si>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</si>
  <si>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</si>
  <si>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</si>
  <si>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</si>
  <si>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</si>
  <si>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</si>
  <si>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</si>
  <si>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</si>
  <si>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</si>
  <si>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</si>
  <si>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</si>
  <si>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</si>
  <si>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</si>
  <si>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</si>
  <si>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</si>
  <si>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</si>
  <si>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</si>
  <si>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</si>
  <si>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</si>
  <si>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</si>
  <si>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</si>
  <si>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</si>
  <si>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</si>
  <si>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</si>
  <si>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</si>
  <si>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</si>
  <si>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</si>
  <si>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</si>
  <si>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</si>
  <si>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</si>
  <si>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</si>
  <si>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</si>
  <si>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</si>
  <si>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</si>
  <si>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</si>
  <si>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</si>
  <si>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</si>
  <si>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</si>
  <si>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</si>
  <si>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</si>
  <si>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</si>
  <si>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</si>
  <si>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</si>
  <si>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</si>
  <si>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</si>
  <si>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</si>
  <si>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</si>
  <si>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</si>
  <si>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</si>
  <si>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</si>
  <si>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</si>
  <si>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</si>
  <si>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</si>
  <si>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</si>
  <si>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</si>
  <si>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</si>
  <si>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</si>
  <si>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</si>
  <si>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</si>
  <si>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</si>
  <si>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</si>
  <si>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</si>
  <si>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</si>
  <si>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</si>
  <si>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</si>
  <si>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</si>
  <si>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</si>
  <si>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</si>
  <si>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</si>
  <si>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</si>
  <si>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</si>
  <si>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</si>
  <si>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</si>
  <si>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</si>
  <si>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</si>
  <si>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</si>
  <si>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</si>
  <si>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</si>
  <si>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</si>
  <si>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</si>
  <si>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</si>
  <si>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</si>
  <si>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</si>
  <si>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</si>
  <si>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</si>
  <si>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</si>
  <si>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</si>
  <si>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</si>
  <si>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</si>
  <si>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</si>
  <si>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</si>
  <si>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</si>
  <si>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</si>
  <si>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</si>
  <si>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</si>
  <si>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</si>
  <si>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</si>
  <si>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</si>
  <si>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</si>
  <si>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</si>
  <si>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</si>
  <si>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</si>
  <si>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</si>
  <si>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</si>
  <si>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</si>
  <si>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</si>
  <si>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</si>
  <si>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</si>
  <si>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</si>
  <si>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</si>
  <si>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</si>
  <si>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</si>
  <si>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</si>
  <si>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</si>
  <si>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</si>
  <si>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</si>
  <si>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</si>
  <si>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</si>
  <si>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</si>
  <si>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</si>
  <si>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</si>
  <si>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</si>
  <si>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</si>
  <si>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</si>
  <si>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</si>
  <si>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</si>
  <si>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</si>
  <si>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</si>
  <si>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</si>
  <si>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</si>
  <si>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</si>
  <si>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</si>
  <si>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</si>
  <si>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</si>
  <si>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</si>
  <si>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</si>
  <si>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</si>
  <si>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</si>
  <si>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</si>
  <si>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</si>
  <si>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</si>
  <si>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</si>
  <si>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</si>
  <si>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</si>
  <si>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</si>
  <si>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</si>
  <si>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</si>
  <si>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</si>
  <si>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</si>
  <si>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</si>
  <si>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</si>
  <si>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</si>
  <si>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</si>
  <si>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</si>
  <si>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</si>
  <si>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</si>
  <si>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</si>
  <si>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</si>
  <si>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</si>
  <si>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</si>
  <si>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</si>
  <si>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</si>
  <si>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</si>
  <si>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</si>
  <si>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</si>
  <si>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</si>
  <si>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</si>
  <si>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</si>
  <si>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</si>
  <si>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</si>
  <si>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</si>
  <si>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</si>
  <si>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</si>
  <si>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</si>
  <si>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</si>
  <si>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</si>
  <si>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</si>
  <si>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</si>
  <si>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</si>
  <si>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</si>
  <si>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</si>
  <si>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</si>
  <si>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</si>
  <si>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</si>
  <si>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</si>
  <si>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</si>
  <si>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</si>
  <si>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</si>
  <si>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</si>
  <si>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</si>
  <si>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</si>
  <si>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</si>
  <si>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</si>
  <si>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</si>
  <si>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</si>
  <si>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</si>
  <si>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</si>
  <si>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</si>
  <si>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</si>
  <si>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</si>
  <si>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</si>
  <si>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</si>
  <si>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</si>
  <si>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</si>
  <si>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</si>
  <si>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</si>
  <si>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</si>
  <si>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</si>
  <si>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</si>
  <si>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</si>
  <si>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</si>
  <si>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</si>
  <si>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</si>
  <si>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</si>
  <si>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</si>
  <si>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</si>
  <si>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</si>
  <si>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</si>
  <si>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</si>
  <si>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</si>
  <si>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</si>
  <si>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</si>
  <si>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</si>
  <si>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</si>
  <si>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</si>
  <si>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</si>
  <si>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</si>
  <si>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</si>
  <si>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</si>
  <si>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</si>
  <si>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</si>
  <si>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</si>
  <si>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</si>
  <si>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</si>
  <si>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</si>
  <si>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</si>
  <si>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</si>
  <si>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</si>
  <si>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</si>
  <si>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</si>
  <si>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</si>
  <si>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</si>
  <si>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</si>
  <si>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</si>
  <si>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</si>
  <si>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</si>
  <si>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</si>
  <si>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</si>
  <si>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</si>
  <si>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</si>
  <si>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</si>
  <si>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</si>
  <si>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</si>
  <si>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</si>
  <si>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</si>
  <si>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</si>
  <si>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</si>
  <si>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</si>
  <si>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</si>
  <si>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</si>
  <si>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</si>
  <si>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</si>
  <si>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</si>
  <si>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</si>
  <si>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</si>
  <si>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</si>
  <si>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</si>
  <si>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</si>
  <si>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</si>
  <si>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</si>
  <si>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</si>
  <si>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</si>
  <si>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</si>
  <si>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</si>
  <si>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</si>
  <si>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</si>
  <si>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</si>
  <si>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</si>
  <si>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</si>
  <si>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</si>
  <si>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</si>
  <si>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</si>
  <si>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</si>
  <si>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</si>
  <si>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</si>
  <si>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</si>
  <si>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</si>
  <si>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</si>
  <si>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</si>
  <si>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</si>
  <si>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</si>
  <si>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</si>
  <si>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</si>
  <si>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</si>
  <si>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</si>
  <si>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</si>
  <si>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</si>
  <si>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</si>
  <si>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</si>
  <si>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</si>
  <si>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</si>
  <si>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</si>
  <si>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</si>
  <si>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</si>
  <si>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</si>
  <si>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</si>
  <si>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</si>
  <si>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</si>
  <si>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</si>
  <si>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</si>
  <si>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</si>
  <si>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</si>
  <si>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</si>
  <si>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</si>
  <si>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</si>
  <si>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</si>
  <si>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</si>
  <si>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</si>
  <si>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</si>
  <si>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</si>
  <si>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</si>
  <si>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</si>
  <si>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</si>
  <si>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</si>
  <si>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</si>
  <si>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</si>
  <si>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</si>
  <si>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</si>
  <si>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</si>
  <si>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</si>
  <si>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</si>
  <si>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</si>
  <si>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</si>
  <si>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</si>
  <si>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</si>
  <si>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</si>
  <si>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</si>
  <si>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</si>
  <si>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</si>
  <si>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</si>
  <si>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</si>
  <si>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</si>
  <si>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</si>
  <si>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</si>
  <si>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</si>
  <si>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</si>
  <si>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</si>
  <si>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</si>
  <si>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</si>
  <si>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</si>
  <si>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</si>
  <si>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</si>
  <si>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</si>
  <si>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</si>
  <si>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</si>
  <si>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</si>
  <si>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</si>
  <si>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</si>
  <si>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</si>
  <si>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</si>
  <si>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</si>
  <si>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</si>
  <si>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</si>
  <si>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</si>
  <si>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</si>
  <si>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</si>
  <si>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</si>
  <si>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</si>
  <si>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</si>
  <si>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</si>
  <si>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</si>
  <si>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</si>
  <si>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</si>
  <si>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</si>
  <si>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</si>
  <si>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</si>
  <si>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</si>
  <si>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</si>
  <si>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</si>
  <si>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</si>
  <si>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</si>
  <si>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</si>
  <si>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</si>
  <si>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</si>
  <si>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</si>
  <si>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</si>
  <si>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</si>
  <si>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</si>
  <si>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</si>
  <si>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</si>
  <si>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</si>
  <si>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</si>
  <si>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</si>
  <si>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</si>
  <si>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</si>
  <si>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</si>
  <si>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</si>
  <si>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</si>
  <si>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</si>
  <si>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</si>
  <si>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</si>
  <si>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</si>
  <si>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</si>
  <si>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</si>
  <si>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</si>
  <si>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</si>
  <si>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</si>
  <si>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</si>
  <si>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</si>
  <si>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</si>
  <si>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</si>
  <si>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</si>
  <si>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</si>
  <si>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</si>
  <si>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</si>
  <si>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</si>
  <si>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</si>
  <si>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</si>
  <si>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</si>
  <si>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</si>
  <si>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</si>
  <si>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</si>
  <si>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</si>
  <si>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</si>
  <si>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</si>
  <si>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</si>
  <si>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</si>
  <si>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</si>
  <si>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</si>
  <si>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</si>
  <si>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</si>
  <si>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</si>
  <si>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</si>
  <si>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</si>
  <si>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</si>
  <si>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</si>
  <si>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</si>
  <si>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</si>
  <si>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</si>
  <si>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</si>
  <si>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</si>
  <si>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</si>
  <si>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</si>
  <si>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</si>
  <si>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</si>
  <si>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</si>
  <si>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</si>
  <si>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</si>
  <si>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</si>
  <si>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</si>
  <si>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</si>
  <si>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</si>
  <si>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</si>
  <si>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</si>
  <si>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</si>
  <si>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</si>
  <si>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</si>
  <si>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</si>
  <si>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</si>
  <si>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</si>
  <si>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</si>
  <si>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</si>
  <si>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</si>
  <si>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</si>
  <si>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</si>
  <si>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</si>
  <si>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</si>
  <si>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</si>
  <si>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</si>
  <si>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</si>
  <si>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</si>
  <si>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</si>
  <si>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</si>
  <si>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</si>
  <si>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</si>
  <si>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</si>
  <si>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</si>
  <si>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</si>
  <si>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</si>
  <si>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</si>
  <si>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</si>
  <si>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</si>
  <si>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</si>
  <si>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</si>
  <si>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</si>
  <si>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</si>
  <si>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</si>
  <si>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</si>
  <si>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</si>
  <si>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</si>
  <si>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</si>
  <si>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</si>
  <si>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</si>
  <si>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</si>
  <si>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</si>
  <si>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</si>
  <si>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</si>
  <si>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</si>
  <si>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</si>
  <si>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</si>
  <si>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</si>
  <si>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</si>
  <si>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</si>
  <si>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</si>
  <si>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</si>
  <si>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</si>
  <si>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</si>
  <si>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</si>
  <si>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</si>
  <si>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</si>
  <si>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</si>
  <si>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</si>
  <si>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</si>
  <si>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</si>
  <si>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</si>
  <si>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</si>
  <si>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</si>
  <si>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</si>
  <si>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</si>
  <si>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</si>
  <si>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</si>
  <si>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</si>
  <si>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</si>
  <si>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</si>
  <si>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</si>
  <si>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</si>
  <si>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</si>
  <si>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</si>
  <si>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</si>
  <si>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</si>
  <si>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</si>
  <si>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</si>
  <si>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</si>
  <si>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</si>
  <si>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</si>
  <si>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</si>
  <si>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</si>
  <si>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</si>
  <si>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</si>
  <si>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</si>
  <si>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</si>
  <si>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</si>
  <si>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</si>
  <si>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</si>
  <si>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</si>
  <si>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</si>
  <si>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</si>
  <si>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</si>
  <si>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</si>
  <si>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</si>
  <si>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</si>
  <si>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</si>
  <si>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</si>
  <si>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</si>
  <si>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</si>
  <si>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</si>
  <si>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</si>
  <si>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</si>
  <si>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</si>
  <si>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</si>
  <si>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</si>
  <si>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</si>
  <si>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</si>
  <si>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</si>
  <si>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</si>
  <si>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</si>
  <si>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</si>
  <si>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</si>
  <si>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</si>
  <si>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</si>
  <si>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</si>
  <si>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</si>
  <si>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</si>
  <si>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</si>
  <si>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</si>
  <si>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</si>
  <si>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</si>
  <si>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</si>
  <si>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</si>
  <si>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</si>
  <si>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</si>
  <si>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</si>
  <si>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</si>
  <si>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</si>
  <si>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</si>
  <si>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</si>
  <si>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</si>
  <si>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</si>
  <si>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</si>
  <si>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</si>
  <si>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</si>
  <si>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</si>
  <si>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</si>
  <si>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</si>
  <si>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</si>
  <si>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</si>
  <si>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</si>
  <si>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</si>
  <si>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</si>
  <si>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</si>
  <si>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</si>
  <si>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</si>
  <si>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</si>
  <si>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</si>
  <si>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</si>
  <si>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</si>
  <si>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</si>
  <si>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</si>
  <si>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</si>
  <si>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</si>
  <si>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</si>
  <si>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</si>
  <si>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</si>
  <si>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</si>
  <si>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</si>
  <si>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</si>
  <si>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</si>
  <si>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</si>
  <si>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</si>
  <si>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</si>
  <si>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</si>
  <si>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</si>
  <si>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</si>
  <si>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</si>
  <si>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</si>
  <si>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</si>
  <si>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</si>
  <si>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</si>
  <si>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</si>
  <si>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</si>
  <si>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</si>
  <si>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</si>
  <si>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</si>
  <si>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</si>
  <si>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</si>
  <si>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</si>
  <si>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</si>
  <si>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</si>
  <si>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</si>
  <si>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</si>
  <si>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</si>
  <si>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</si>
  <si>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</si>
  <si>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</si>
  <si>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</si>
  <si>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</si>
  <si>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</si>
  <si>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</si>
  <si>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</si>
  <si>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</si>
  <si>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</si>
  <si>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</si>
  <si>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</si>
  <si>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</si>
  <si>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</si>
  <si>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</si>
  <si>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</si>
  <si>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</si>
  <si>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</si>
  <si>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</si>
  <si>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</si>
  <si>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</si>
  <si>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</si>
  <si>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</si>
  <si>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</si>
  <si>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</si>
  <si>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</si>
  <si>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</si>
  <si>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</si>
  <si>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</si>
  <si>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</si>
  <si>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</si>
  <si>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</si>
  <si>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</si>
  <si>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</si>
  <si>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</si>
  <si>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</si>
  <si>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</si>
  <si>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</si>
  <si>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</si>
  <si>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</si>
  <si>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</si>
  <si>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</si>
  <si>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</si>
  <si>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</si>
  <si>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</si>
  <si>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</si>
  <si>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</si>
  <si>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</si>
  <si>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</si>
  <si>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</si>
  <si>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</si>
  <si>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</si>
  <si>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</si>
  <si>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</si>
  <si>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</si>
  <si>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</si>
  <si>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</si>
  <si>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</si>
  <si>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</si>
  <si>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</si>
  <si>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</si>
  <si>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</si>
  <si>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</si>
  <si>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</si>
  <si>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</si>
  <si>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</si>
  <si>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</si>
  <si>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</si>
  <si>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</si>
  <si>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</si>
  <si>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</si>
  <si>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</si>
  <si>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</si>
  <si>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</si>
  <si>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</si>
  <si>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</si>
  <si>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</si>
  <si>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</si>
  <si>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</si>
  <si>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</si>
  <si>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</si>
  <si>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</si>
  <si>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</si>
  <si>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</si>
  <si>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</si>
  <si>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</si>
  <si>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</si>
  <si>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</si>
  <si>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</si>
  <si>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</si>
  <si>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</si>
  <si>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</si>
  <si>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</si>
  <si>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</si>
  <si>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</si>
  <si>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</si>
  <si>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</si>
  <si>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</si>
  <si>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</si>
  <si>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</si>
  <si>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</si>
  <si>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</si>
  <si>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</si>
  <si>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</si>
  <si>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</si>
  <si>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</si>
  <si>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</si>
  <si>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</si>
  <si>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</si>
  <si>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</si>
  <si>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</si>
  <si>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</si>
  <si>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</si>
  <si>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</si>
  <si>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</si>
  <si>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</si>
  <si>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</si>
  <si>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</si>
  <si>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</si>
  <si>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</si>
  <si>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</si>
  <si>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</si>
  <si>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</si>
  <si>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</si>
  <si>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</si>
  <si>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</si>
  <si>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</si>
  <si>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</si>
  <si>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</si>
  <si>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</si>
  <si>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</si>
  <si>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</si>
  <si>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</si>
  <si>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</si>
  <si>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</si>
  <si>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</si>
  <si>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</si>
  <si>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</si>
  <si>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</si>
  <si>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</si>
  <si>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</si>
  <si>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</si>
  <si>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</si>
  <si>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</si>
  <si>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</si>
  <si>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</si>
  <si>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</si>
  <si>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</si>
  <si>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</si>
  <si>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</si>
  <si>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</si>
  <si>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</si>
  <si>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</si>
  <si>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</si>
  <si>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</si>
  <si>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</si>
  <si>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</si>
  <si>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</si>
  <si>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</si>
  <si>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</si>
  <si>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</si>
  <si>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</si>
  <si>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</si>
  <si>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</si>
  <si>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</si>
  <si>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</si>
  <si>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</si>
  <si>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</si>
  <si>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</si>
  <si>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</si>
  <si>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</si>
  <si>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</si>
  <si>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</si>
  <si>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</si>
  <si>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</si>
  <si>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</si>
  <si>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</si>
  <si>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</si>
  <si>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</si>
  <si>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</si>
  <si>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</si>
  <si>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</si>
  <si>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</si>
  <si>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</si>
  <si>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</si>
  <si>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</si>
  <si>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</si>
  <si>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</si>
  <si>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</si>
  <si>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</si>
  <si>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</si>
  <si>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</si>
  <si>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</si>
  <si>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</si>
  <si>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</si>
  <si>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</si>
  <si>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</si>
  <si>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</si>
  <si>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</si>
  <si>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</si>
  <si>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</si>
  <si>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</si>
  <si>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</si>
  <si>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</si>
  <si>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</si>
  <si>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</si>
  <si>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</si>
  <si>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</si>
  <si>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</si>
  <si>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</si>
  <si>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</si>
  <si>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</si>
  <si>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</si>
  <si>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</si>
  <si>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</si>
  <si>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</si>
  <si>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</si>
  <si>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</si>
  <si>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</si>
  <si>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</si>
  <si>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</si>
  <si>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</si>
  <si>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</si>
  <si>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</si>
  <si>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</si>
  <si>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</si>
  <si>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</si>
  <si>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</si>
  <si>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</si>
  <si>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</si>
  <si>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</si>
  <si>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</si>
  <si>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</si>
  <si>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</si>
  <si>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</si>
  <si>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</si>
  <si>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</si>
  <si>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</si>
  <si>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</si>
  <si>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</si>
  <si>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</si>
  <si>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</si>
  <si>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</si>
  <si>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</si>
  <si>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</si>
  <si>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</si>
  <si>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</si>
  <si>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</si>
  <si>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</si>
  <si>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</si>
  <si>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</si>
  <si>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</si>
  <si>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</si>
  <si>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</si>
  <si>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</si>
  <si>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</si>
  <si>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</si>
  <si>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</si>
  <si>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</si>
  <si>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</si>
  <si>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</si>
  <si>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</si>
  <si>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</si>
  <si>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</si>
  <si>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</si>
  <si>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</si>
  <si>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</si>
  <si>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</si>
  <si>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</si>
  <si>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</si>
  <si>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</si>
  <si>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</si>
  <si>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</si>
  <si>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</si>
  <si>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</si>
  <si>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</si>
  <si>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</si>
  <si>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</si>
  <si>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</si>
  <si>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</si>
  <si>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</si>
  <si>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</si>
  <si>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</si>
  <si>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</si>
  <si>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</si>
  <si>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</si>
  <si>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</si>
  <si>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</si>
  <si>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</si>
  <si>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</si>
  <si>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</si>
  <si>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</si>
  <si>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</si>
  <si>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</si>
  <si>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</si>
  <si>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</si>
  <si>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</si>
  <si>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</si>
  <si>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</si>
  <si>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</si>
  <si>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</si>
  <si>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</si>
  <si>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</si>
  <si>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</si>
  <si>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</si>
  <si>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</si>
  <si>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</si>
  <si>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</si>
  <si>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</si>
  <si>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</si>
  <si>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</si>
  <si>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</si>
  <si>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</si>
  <si>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</si>
  <si>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</si>
  <si>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</si>
  <si>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</si>
  <si>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</si>
  <si>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</si>
  <si>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</si>
  <si>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</si>
  <si>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</si>
  <si>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</si>
  <si>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</si>
  <si>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</si>
  <si>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</si>
  <si>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</si>
  <si>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</si>
  <si>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</si>
  <si>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</si>
  <si>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</si>
  <si>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</si>
  <si>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</si>
  <si>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</si>
  <si>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</si>
  <si>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</si>
  <si>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</si>
  <si>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</si>
  <si>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</si>
  <si>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</si>
  <si>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</si>
  <si>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</si>
  <si>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</si>
  <si>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</si>
  <si>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</si>
  <si>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</si>
  <si>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</si>
  <si>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</si>
  <si>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</si>
  <si>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</si>
  <si>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</si>
  <si>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</si>
  <si>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</si>
  <si>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</si>
  <si>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</si>
  <si>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</si>
  <si>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</si>
  <si>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</si>
  <si>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</si>
  <si>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</si>
  <si>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</si>
  <si>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</si>
  <si>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</si>
  <si>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</si>
  <si>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</si>
  <si>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</si>
  <si>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</si>
  <si>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</si>
  <si>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</si>
  <si>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</si>
  <si>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</si>
  <si>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</si>
  <si>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</si>
  <si>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</si>
  <si>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</si>
  <si>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</si>
  <si>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</si>
  <si>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</si>
  <si>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</si>
  <si>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</si>
  <si>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</si>
  <si>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</si>
  <si>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</si>
  <si>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</si>
  <si>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</si>
  <si>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</si>
  <si>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</si>
  <si>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</si>
  <si>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</si>
  <si>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</si>
  <si>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</si>
  <si>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</si>
  <si>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</si>
  <si>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</si>
  <si>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</si>
  <si>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</si>
  <si>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</si>
  <si>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</si>
  <si>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</si>
  <si>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</si>
  <si>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</si>
  <si>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</si>
  <si>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</si>
  <si>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</si>
  <si>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</si>
  <si>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</si>
  <si>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</si>
  <si>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</si>
  <si>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</si>
  <si>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</si>
  <si>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</si>
  <si>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</si>
  <si>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</si>
  <si>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</si>
  <si>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</si>
  <si>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</si>
  <si>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</si>
  <si>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</si>
  <si>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</si>
  <si>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</si>
  <si>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</si>
  <si>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</si>
  <si>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</si>
  <si>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</si>
  <si>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</si>
  <si>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</si>
  <si>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</si>
  <si>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</si>
  <si>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</si>
  <si>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</si>
  <si>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</si>
  <si>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</si>
  <si>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</si>
  <si>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</si>
  <si>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</si>
  <si>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</si>
  <si>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</si>
  <si>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</si>
  <si>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</si>
  <si>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</si>
  <si>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</si>
  <si>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</si>
  <si>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</si>
  <si>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</si>
  <si>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</si>
  <si>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</si>
  <si>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</si>
  <si>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</si>
  <si>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</si>
  <si>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</si>
  <si>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</si>
  <si>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</si>
  <si>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</si>
  <si>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</si>
  <si>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</si>
  <si>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</si>
  <si>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</si>
  <si>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</si>
  <si>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</si>
  <si>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</si>
  <si>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</si>
  <si>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</si>
  <si>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</si>
  <si>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</si>
  <si>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</si>
  <si>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</si>
  <si>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</si>
  <si>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</si>
  <si>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</si>
  <si>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</si>
  <si>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</si>
  <si>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</si>
  <si>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</si>
  <si>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</si>
  <si>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</si>
  <si>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</si>
  <si>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</si>
  <si>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</si>
  <si>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</si>
  <si>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</si>
  <si>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</si>
  <si>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</si>
  <si>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</si>
  <si>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</si>
  <si>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</si>
  <si>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</si>
  <si>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</si>
  <si>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</si>
  <si>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</si>
  <si>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</si>
  <si>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</si>
  <si>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</si>
  <si>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</si>
  <si>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</si>
  <si>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</si>
  <si>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</si>
  <si>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</si>
  <si>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</si>
  <si>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</si>
  <si>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</si>
  <si>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</si>
  <si>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</si>
  <si>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</si>
  <si>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</si>
  <si>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</si>
  <si>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</si>
  <si>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</si>
  <si>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</si>
  <si>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</si>
  <si>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</si>
  <si>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</si>
  <si>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</si>
  <si>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</si>
  <si>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</si>
  <si>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</si>
  <si>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</si>
  <si>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</si>
  <si>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</si>
  <si>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</si>
  <si>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</si>
  <si>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</si>
  <si>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</si>
  <si>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</si>
  <si>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</si>
  <si>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</si>
  <si>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</si>
  <si>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</si>
  <si>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</si>
  <si>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</si>
  <si>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</si>
  <si>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</si>
  <si>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</si>
  <si>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</si>
  <si>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</si>
  <si>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</si>
  <si>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</si>
  <si>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</si>
  <si>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</si>
  <si>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</si>
  <si>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</si>
  <si>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</si>
  <si>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</si>
  <si>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</si>
  <si>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</si>
  <si>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</si>
  <si>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</si>
  <si>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</si>
  <si>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</si>
  <si>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</si>
  <si>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</si>
  <si>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</si>
  <si>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</si>
  <si>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</si>
  <si>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</si>
  <si>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</si>
  <si>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</si>
  <si>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</si>
  <si>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</si>
  <si>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</si>
  <si>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</si>
  <si>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</si>
  <si>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</si>
  <si>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</si>
  <si>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</si>
  <si>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</si>
  <si>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</si>
  <si>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</si>
  <si>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</si>
  <si>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</si>
  <si>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</si>
  <si>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</si>
  <si>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</si>
  <si>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</si>
  <si>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</si>
  <si>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</si>
  <si>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</si>
  <si>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</si>
  <si>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</si>
  <si>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</si>
  <si>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</si>
  <si>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</si>
  <si>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</si>
  <si>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</si>
  <si>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</si>
  <si>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</si>
  <si>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</si>
  <si>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</si>
  <si>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</si>
  <si>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</si>
  <si>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</si>
  <si>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</si>
  <si>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</si>
  <si>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</si>
  <si>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</si>
  <si>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</si>
  <si>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</si>
  <si>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</si>
  <si>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</si>
  <si>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</si>
  <si>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</si>
  <si>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</si>
  <si>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</si>
  <si>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</si>
  <si>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</si>
  <si>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</si>
  <si>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</si>
  <si>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</si>
  <si>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</si>
  <si>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</si>
  <si>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</si>
  <si>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</si>
  <si>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</si>
  <si>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</si>
  <si>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</si>
  <si>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</si>
  <si>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</si>
  <si>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</si>
  <si>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</si>
  <si>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</si>
  <si>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</si>
  <si>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</si>
  <si>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</si>
  <si>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</si>
  <si>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</si>
  <si>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</si>
  <si>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</si>
  <si>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</si>
  <si>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</si>
  <si>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</si>
  <si>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</si>
  <si>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</si>
  <si>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</si>
  <si>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</si>
  <si>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</si>
  <si>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</si>
  <si>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</si>
  <si>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</si>
  <si>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</si>
  <si>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</si>
  <si>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</si>
  <si>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</si>
  <si>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</si>
  <si>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</si>
  <si>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</si>
  <si>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</si>
  <si>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</si>
  <si>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</si>
  <si>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</si>
  <si>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</si>
  <si>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</si>
  <si>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</si>
  <si>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</si>
  <si>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</si>
  <si>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</si>
  <si>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</si>
  <si>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</si>
  <si>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</si>
  <si>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</si>
  <si>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</si>
  <si>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</si>
  <si>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</si>
  <si>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</si>
  <si>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</si>
  <si>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</si>
  <si>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</si>
  <si>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</si>
  <si>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</si>
  <si>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</si>
  <si>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</si>
  <si>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</si>
  <si>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</si>
  <si>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</si>
  <si>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</si>
  <si>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</si>
  <si>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</si>
  <si>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</si>
  <si>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</si>
  <si>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</si>
  <si>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</si>
  <si>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</si>
  <si>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</si>
  <si>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</si>
  <si>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</si>
  <si>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</si>
  <si>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</si>
  <si>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</si>
  <si>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</si>
  <si>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</si>
  <si>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</si>
  <si>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</si>
  <si>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</si>
  <si>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</si>
  <si>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</si>
  <si>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</si>
  <si>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</si>
  <si>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</si>
  <si>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</si>
  <si>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</si>
  <si>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</si>
  <si>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</si>
  <si>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</si>
  <si>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</si>
  <si>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</si>
  <si>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</si>
  <si>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</si>
  <si>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</si>
  <si>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</si>
  <si>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</si>
  <si>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</si>
  <si>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</si>
  <si>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</si>
  <si>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</si>
  <si>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</si>
  <si>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</si>
  <si>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</si>
  <si>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</si>
  <si>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</si>
  <si>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</si>
  <si>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</si>
  <si>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</si>
  <si>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</si>
  <si>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</si>
  <si>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</si>
  <si>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</si>
  <si>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</si>
  <si>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</si>
  <si>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</si>
  <si>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</si>
  <si>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</si>
  <si>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</si>
  <si>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</si>
  <si>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</si>
  <si>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</si>
  <si>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</si>
  <si>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</si>
  <si>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</si>
  <si>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</si>
  <si>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</si>
  <si>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</si>
  <si>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</si>
  <si>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</si>
  <si>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</si>
  <si>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</si>
  <si>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</si>
  <si>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</si>
  <si>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</si>
  <si>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</si>
  <si>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</si>
  <si>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</si>
  <si>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</si>
  <si>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</si>
  <si>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</si>
  <si>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</si>
  <si>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</si>
  <si>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</si>
  <si>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</si>
  <si>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</si>
  <si>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</si>
  <si>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</si>
  <si>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</si>
  <si>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</si>
  <si>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</si>
  <si>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</si>
  <si>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</si>
  <si>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</si>
  <si>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</si>
  <si>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</si>
  <si>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</si>
  <si>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</si>
  <si>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</si>
  <si>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</si>
  <si>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</si>
  <si>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</si>
  <si>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</si>
  <si>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</si>
  <si>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</si>
  <si>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</si>
  <si>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</si>
  <si>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</si>
  <si>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</si>
  <si>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</si>
  <si>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</si>
  <si>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</si>
  <si>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</si>
  <si>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</si>
  <si>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</si>
  <si>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</si>
  <si>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</si>
  <si>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</si>
  <si>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</si>
  <si>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</si>
  <si>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</si>
  <si>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</si>
  <si>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</si>
  <si>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</si>
  <si>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</si>
  <si>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</si>
  <si>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</si>
  <si>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</si>
  <si>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</si>
  <si>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</si>
  <si>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</si>
  <si>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</si>
  <si>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</si>
  <si>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</si>
  <si>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</si>
  <si>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</si>
  <si>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</si>
  <si>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</si>
  <si>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</si>
  <si>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</si>
  <si>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</si>
  <si>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</si>
  <si>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</si>
  <si>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</si>
  <si>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</si>
  <si>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</si>
  <si>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</si>
  <si>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</si>
  <si>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</si>
  <si>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</si>
  <si>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</si>
  <si>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</si>
  <si>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</si>
  <si>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</si>
  <si>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</si>
  <si>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</si>
  <si>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</si>
  <si>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</si>
  <si>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</si>
  <si>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</si>
  <si>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</si>
  <si>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</si>
  <si>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</si>
  <si>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</si>
  <si>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</si>
  <si>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</si>
  <si>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</si>
  <si>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</si>
  <si>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</si>
  <si>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</si>
  <si>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</si>
  <si>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</si>
  <si>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</si>
  <si>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</si>
  <si>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</si>
  <si>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</si>
  <si>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</si>
  <si>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</si>
  <si>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</si>
  <si>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</si>
  <si>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</si>
  <si>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</si>
  <si>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</si>
  <si>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</si>
  <si>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</si>
  <si>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</si>
  <si>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</si>
  <si>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</si>
  <si>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</si>
  <si>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</si>
  <si>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</si>
  <si>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</si>
  <si>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</si>
  <si>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</si>
  <si>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</si>
  <si>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</si>
  <si>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</si>
  <si>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</si>
  <si>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</si>
  <si>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</si>
  <si>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</si>
  <si>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</si>
  <si>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</si>
  <si>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</si>
  <si>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</si>
  <si>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</si>
  <si>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</si>
  <si>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</si>
  <si>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</si>
  <si>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</si>
  <si>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</si>
  <si>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</si>
  <si>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</si>
  <si>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</si>
  <si>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</si>
  <si>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</si>
  <si>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</si>
  <si>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</si>
  <si>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</si>
  <si>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</si>
  <si>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</si>
  <si>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</si>
  <si>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</si>
  <si>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</si>
  <si>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</si>
  <si>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</si>
  <si>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</si>
  <si>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</si>
  <si>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</si>
  <si>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</si>
  <si>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</si>
  <si>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</si>
  <si>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</si>
  <si>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</si>
  <si>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</si>
  <si>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</si>
  <si>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</si>
  <si>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</si>
  <si>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</si>
  <si>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</si>
  <si>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</si>
  <si>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</si>
  <si>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</si>
  <si>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</si>
  <si>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</si>
  <si>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</si>
  <si>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</si>
  <si>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</si>
  <si>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</si>
  <si>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</si>
  <si>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</si>
  <si>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</si>
  <si>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</si>
  <si>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</si>
  <si>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</si>
  <si>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</si>
  <si>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</si>
  <si>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</si>
  <si>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</si>
  <si>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</si>
  <si>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</si>
  <si>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</si>
  <si>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</si>
  <si>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</si>
  <si>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</si>
  <si>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</si>
  <si>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</si>
  <si>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</si>
  <si>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</si>
  <si>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</si>
  <si>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</si>
  <si>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</si>
  <si>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</si>
  <si>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</si>
  <si>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</si>
  <si>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</si>
  <si>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</si>
  <si>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</si>
  <si>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</si>
  <si>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</si>
  <si>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</si>
  <si>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</si>
  <si>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</si>
  <si>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</si>
  <si>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</si>
  <si>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</si>
  <si>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</si>
  <si>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</si>
  <si>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</si>
  <si>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</si>
  <si>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</si>
  <si>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</si>
  <si>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</si>
  <si>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</si>
  <si>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</si>
  <si>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</si>
  <si>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</si>
  <si>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</si>
  <si>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</si>
  <si>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</si>
  <si>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</si>
  <si>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</si>
  <si>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</si>
  <si>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</si>
  <si>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</si>
  <si>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</si>
  <si>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</si>
  <si>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</si>
  <si>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</si>
  <si>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</si>
  <si>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</si>
  <si>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</si>
  <si>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</si>
  <si>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</si>
  <si>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</si>
  <si>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</si>
  <si>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</si>
  <si>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</si>
  <si>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</si>
  <si>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</si>
  <si>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</si>
  <si>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</si>
  <si>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</si>
  <si>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</si>
  <si>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</si>
  <si>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</si>
  <si>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</si>
  <si>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</si>
  <si>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</si>
  <si>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</si>
  <si>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</si>
  <si>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</si>
  <si>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</si>
  <si>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</si>
  <si>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</si>
  <si>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</si>
  <si>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</si>
  <si>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</si>
  <si>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</si>
  <si>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</si>
  <si>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</si>
  <si>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</si>
  <si>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</si>
  <si>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</si>
  <si>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</si>
  <si>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</si>
  <si>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</si>
  <si>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</si>
  <si>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</si>
  <si>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</si>
  <si>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</si>
  <si>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</si>
  <si>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</si>
  <si>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</si>
  <si>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</si>
  <si>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</si>
  <si>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</si>
  <si>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</si>
  <si>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</si>
  <si>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</si>
  <si>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</si>
  <si>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</si>
  <si>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</si>
  <si>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</si>
  <si>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</si>
  <si>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</si>
  <si>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</si>
  <si>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</si>
  <si>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</si>
  <si>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</si>
  <si>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</si>
  <si>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</si>
  <si>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</si>
  <si>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</si>
  <si>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</si>
  <si>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</si>
  <si>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</si>
  <si>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</si>
  <si>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</si>
  <si>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</si>
  <si>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</si>
  <si>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</si>
  <si>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</si>
  <si>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</si>
  <si>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</si>
  <si>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</si>
  <si>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</si>
  <si>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</si>
  <si>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</si>
  <si>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</si>
  <si>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</si>
  <si>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</si>
  <si>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</si>
  <si>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</si>
  <si>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</si>
  <si>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</si>
  <si>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</si>
  <si>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</si>
  <si>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</si>
  <si>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</si>
  <si>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</si>
  <si>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</si>
  <si>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</si>
  <si>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</si>
  <si>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</si>
  <si>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</si>
  <si>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</si>
  <si>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</si>
  <si>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</si>
  <si>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</si>
  <si>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</si>
  <si>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</si>
  <si>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</si>
  <si>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</si>
  <si>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</si>
  <si>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</si>
  <si>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</si>
  <si>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</si>
  <si>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</si>
  <si>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</si>
  <si>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</si>
  <si>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</si>
  <si>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</si>
  <si>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</si>
  <si>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</si>
  <si>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</si>
  <si>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</si>
  <si>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</si>
  <si>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</si>
  <si>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</si>
  <si>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</si>
  <si>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</si>
  <si>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</si>
  <si>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</si>
  <si>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</si>
  <si>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</si>
  <si>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</si>
  <si>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</si>
  <si>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</si>
  <si>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</si>
  <si>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</si>
  <si>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</si>
  <si>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</si>
  <si>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</si>
  <si>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</si>
  <si>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</si>
  <si>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</si>
  <si>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</si>
  <si>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</si>
  <si>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</si>
  <si>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</si>
  <si>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</si>
  <si>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</si>
  <si>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</si>
  <si>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</si>
  <si>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</si>
  <si>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</si>
  <si>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</si>
  <si>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</si>
  <si>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</si>
  <si>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</si>
  <si>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</si>
  <si>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</si>
  <si>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</si>
  <si>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</si>
  <si>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</si>
  <si>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</si>
  <si>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</si>
  <si>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</si>
  <si>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</si>
  <si>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</si>
  <si>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</si>
  <si>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</si>
  <si>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</si>
  <si>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</si>
  <si>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</si>
  <si>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</si>
  <si>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</si>
  <si>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</si>
  <si>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</si>
  <si>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</si>
  <si>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</si>
  <si>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</si>
  <si>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</si>
  <si>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</si>
  <si>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</si>
  <si>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</si>
  <si>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</si>
  <si>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</si>
  <si>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</si>
  <si>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</si>
  <si>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</si>
  <si>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</si>
  <si>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</si>
  <si>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</si>
  <si>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</si>
  <si>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</si>
  <si>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</si>
  <si>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</si>
  <si>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</si>
  <si>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</si>
  <si>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</si>
  <si>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</si>
  <si>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</si>
  <si>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</si>
  <si>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</si>
  <si>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</si>
  <si>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</si>
  <si>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</si>
  <si>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</si>
  <si>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</si>
  <si>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</si>
  <si>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</si>
  <si>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</si>
  <si>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</si>
  <si>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</si>
  <si>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</si>
  <si>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</si>
  <si>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</si>
  <si>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</si>
  <si>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</si>
  <si>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</si>
  <si>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</si>
  <si>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</si>
  <si>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</si>
  <si>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</si>
  <si>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</si>
  <si>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</si>
  <si>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</si>
  <si>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</si>
  <si>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</si>
  <si>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</si>
  <si>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</si>
  <si>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</si>
  <si>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</si>
  <si>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</si>
  <si>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</si>
  <si>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</si>
  <si>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</si>
  <si>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</si>
  <si>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</si>
  <si>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</si>
  <si>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</si>
  <si>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</si>
  <si>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</si>
  <si>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</si>
  <si>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</si>
  <si>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</si>
  <si>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</si>
  <si>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</si>
  <si>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</si>
  <si>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</si>
  <si>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</si>
  <si>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</si>
  <si>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</si>
  <si>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</si>
  <si>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</si>
  <si>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</si>
  <si>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</si>
  <si>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</si>
  <si>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</si>
  <si>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</si>
  <si>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</si>
  <si>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</si>
  <si>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</si>
  <si>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</si>
  <si>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</si>
  <si>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</si>
  <si>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</si>
  <si>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</si>
  <si>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</si>
  <si>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</si>
  <si>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</si>
  <si>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</si>
  <si>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</si>
  <si>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</si>
  <si>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</si>
  <si>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</si>
  <si>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</si>
  <si>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</si>
  <si>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</si>
  <si>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</si>
  <si>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</si>
  <si>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</si>
  <si>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</si>
  <si>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</si>
  <si>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</si>
  <si>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</si>
  <si>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</si>
  <si>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</si>
  <si>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</si>
  <si>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</si>
  <si>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</si>
  <si>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</si>
  <si>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</si>
  <si>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</si>
  <si>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</si>
  <si>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</si>
  <si>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</si>
  <si>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</si>
  <si>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</si>
  <si>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</si>
  <si>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</si>
  <si>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</si>
  <si>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</si>
  <si>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</si>
  <si>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</si>
  <si>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</si>
  <si>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</si>
  <si>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</si>
  <si>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</si>
  <si>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</si>
  <si>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</si>
  <si>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</si>
  <si>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</si>
  <si>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</si>
  <si>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</si>
  <si>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</si>
  <si>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</si>
  <si>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</si>
  <si>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</si>
  <si>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</si>
  <si>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</si>
  <si>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</si>
  <si>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</si>
  <si>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</si>
  <si>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</si>
  <si>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</si>
  <si>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</si>
  <si>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</si>
  <si>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</si>
  <si>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</si>
  <si>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</si>
  <si>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</si>
  <si>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</si>
  <si>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</si>
  <si>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</si>
  <si>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</si>
  <si>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</si>
  <si>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</si>
  <si>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</si>
  <si>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</si>
  <si>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</si>
  <si>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</si>
  <si>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</si>
  <si>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</si>
  <si>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</si>
  <si>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</si>
  <si>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</si>
  <si>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</si>
  <si>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</si>
  <si>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</si>
  <si>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</si>
  <si>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</si>
  <si>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</si>
  <si>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</si>
  <si>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</si>
  <si>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</si>
  <si>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</si>
  <si>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</si>
  <si>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</si>
  <si>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</si>
  <si>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</si>
  <si>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</si>
  <si>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</si>
  <si>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</si>
  <si>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</si>
  <si>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</si>
  <si>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</si>
  <si>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</si>
  <si>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</si>
  <si>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</si>
  <si>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</si>
  <si>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</si>
  <si>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</si>
  <si>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</si>
  <si>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</si>
  <si>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</si>
  <si>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</si>
  <si>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</si>
  <si>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</si>
  <si>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</si>
  <si>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</si>
  <si>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</si>
  <si>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</si>
  <si>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</si>
  <si>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</si>
  <si>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</si>
  <si>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</si>
  <si>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</si>
  <si>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</si>
  <si>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</si>
  <si>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</si>
  <si>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</si>
  <si>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</si>
  <si>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</si>
  <si>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</si>
  <si>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</si>
  <si>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</si>
  <si>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</si>
  <si>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</si>
  <si>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</si>
  <si>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</si>
  <si>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</si>
  <si>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</si>
  <si>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</si>
  <si>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</si>
  <si>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</si>
  <si>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</si>
  <si>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</si>
  <si>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</si>
  <si>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</si>
  <si>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</si>
  <si>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</si>
  <si>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</si>
  <si>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</si>
  <si>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</si>
  <si>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</si>
  <si>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</si>
  <si>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</si>
  <si>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</si>
  <si>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</si>
  <si>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</si>
  <si>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</si>
  <si>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</si>
  <si>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</si>
  <si>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</si>
  <si>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</si>
  <si>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</si>
  <si>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</si>
  <si>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</si>
  <si>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</si>
  <si>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</si>
  <si>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</si>
  <si>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</si>
  <si>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</si>
  <si>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</si>
  <si>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</si>
  <si>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</si>
  <si>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</si>
  <si>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</si>
  <si>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</si>
  <si>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</si>
  <si>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</si>
  <si>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</si>
  <si>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</si>
  <si>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</si>
  <si>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</si>
  <si>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</si>
  <si>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</si>
  <si>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</si>
  <si>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</si>
  <si>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</si>
  <si>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</si>
  <si>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</si>
  <si>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</si>
  <si>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</si>
  <si>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</si>
  <si>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</si>
  <si>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</si>
  <si>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</si>
  <si>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</si>
  <si>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</si>
  <si>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</si>
  <si>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</si>
  <si>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</si>
  <si>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</si>
  <si>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</si>
  <si>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</si>
  <si>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</si>
  <si>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</si>
  <si>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</si>
  <si>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</si>
  <si>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</si>
  <si>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</si>
  <si>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</si>
  <si>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</si>
  <si>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</si>
  <si>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</si>
  <si>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</si>
  <si>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</si>
  <si>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</si>
  <si>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</si>
  <si>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</si>
  <si>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</si>
  <si>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</si>
  <si>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</si>
  <si>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</si>
  <si>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</si>
  <si>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</si>
  <si>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</si>
  <si>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</si>
  <si>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</si>
  <si>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</si>
  <si>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</si>
  <si>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</si>
  <si>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</si>
  <si>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</si>
  <si>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</si>
  <si>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</si>
  <si>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</si>
  <si>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</si>
  <si>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</si>
  <si>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</si>
  <si>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</si>
  <si>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</si>
  <si>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</si>
  <si>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</si>
  <si>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</si>
  <si>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</si>
  <si>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</si>
  <si>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</si>
  <si>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</si>
  <si>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</si>
  <si>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</si>
  <si>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</si>
  <si>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</si>
  <si>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</si>
  <si>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</si>
  <si>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</si>
  <si>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</si>
  <si>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</si>
  <si>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</si>
  <si>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</si>
  <si>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</si>
  <si>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</si>
  <si>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</si>
  <si>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</si>
  <si>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</si>
  <si>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</si>
  <si>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</si>
  <si>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</si>
  <si>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</si>
  <si>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</si>
  <si>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</si>
  <si>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</si>
  <si>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</si>
  <si>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</si>
  <si>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</si>
  <si>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</si>
  <si>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</si>
  <si>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</si>
  <si>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</si>
  <si>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</si>
  <si>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</si>
  <si>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</si>
  <si>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</si>
  <si>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</si>
  <si>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</si>
  <si>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</si>
  <si>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</si>
  <si>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</si>
  <si>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</si>
  <si>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</si>
  <si>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</si>
  <si>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</si>
  <si>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</si>
  <si>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</si>
  <si>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</si>
  <si>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</si>
  <si>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</si>
  <si>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</si>
  <si>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</si>
  <si>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</si>
  <si>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</si>
  <si>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</si>
  <si>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</si>
  <si>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</si>
  <si>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</si>
  <si>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</si>
  <si>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</si>
  <si>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</si>
  <si>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</si>
  <si>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</si>
  <si>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</si>
  <si>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</si>
  <si>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</si>
  <si>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</si>
  <si>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</si>
  <si>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</si>
  <si>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</si>
  <si>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</si>
  <si>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</si>
  <si>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</si>
  <si>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</si>
  <si>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</si>
  <si>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</si>
  <si>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</si>
  <si>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</si>
  <si>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</si>
  <si>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</si>
  <si>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</si>
  <si>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</si>
  <si>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</si>
  <si>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</si>
  <si>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</si>
  <si>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</si>
  <si>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</si>
  <si>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</si>
  <si>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</si>
  <si>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</si>
  <si>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</si>
  <si>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</si>
  <si>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</si>
  <si>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</si>
  <si>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</si>
  <si>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</si>
  <si>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</si>
  <si>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</si>
  <si>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</si>
  <si>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</si>
  <si>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</si>
  <si>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</si>
  <si>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</si>
  <si>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</si>
  <si>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</si>
  <si>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</si>
  <si>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</si>
  <si>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</si>
  <si>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</si>
  <si>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</si>
  <si>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</si>
  <si>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</si>
  <si>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</si>
  <si>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</si>
  <si>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</si>
  <si>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</si>
  <si>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</si>
  <si>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</si>
  <si>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</si>
  <si>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</si>
  <si>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</si>
  <si>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</si>
  <si>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</si>
  <si>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</si>
  <si>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</si>
  <si>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</si>
  <si>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</si>
  <si>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</si>
  <si>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</si>
  <si>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</si>
  <si>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</si>
  <si>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</si>
  <si>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</si>
  <si>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</si>
  <si>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</si>
  <si>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</si>
  <si>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</si>
  <si>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</si>
  <si>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</si>
  <si>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</si>
  <si>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</si>
  <si>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</si>
  <si>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</si>
  <si>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</si>
  <si>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</si>
  <si>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</si>
  <si>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</si>
  <si>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</si>
  <si>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</si>
  <si>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</si>
  <si>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</si>
  <si>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</si>
  <si>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</si>
  <si>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</si>
  <si>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</si>
  <si>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</si>
  <si>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</si>
  <si>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</si>
  <si>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</si>
  <si>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</si>
  <si>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</si>
  <si>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</si>
  <si>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</si>
  <si>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</si>
  <si>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</si>
  <si>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</si>
  <si>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</si>
  <si>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</si>
  <si>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</si>
  <si>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</si>
  <si>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</si>
  <si>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</si>
  <si>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</si>
  <si>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</si>
  <si>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</si>
  <si>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</si>
  <si>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</si>
  <si>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</si>
  <si>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</si>
  <si>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</si>
  <si>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</si>
  <si>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</si>
  <si>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</si>
  <si>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</si>
  <si>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</si>
  <si>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</si>
  <si>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</si>
  <si>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</si>
  <si>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</si>
  <si>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</si>
  <si>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</si>
  <si>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</si>
  <si>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</si>
  <si>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</si>
  <si>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</si>
  <si>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</si>
  <si>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</si>
  <si>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</si>
  <si>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</si>
  <si>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</si>
  <si>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</si>
  <si>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</si>
  <si>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</si>
  <si>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</si>
  <si>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</si>
  <si>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</si>
  <si>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</si>
  <si>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</si>
  <si>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</si>
  <si>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</si>
  <si>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</si>
  <si>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</si>
  <si>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</si>
  <si>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</si>
  <si>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</si>
  <si>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</si>
  <si>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</si>
  <si>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</si>
  <si>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</si>
  <si>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</si>
  <si>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</si>
  <si>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</si>
  <si>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</si>
  <si>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</si>
  <si>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</si>
  <si>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</si>
  <si>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</si>
  <si>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</si>
  <si>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</si>
  <si>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</si>
  <si>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</si>
  <si>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</si>
  <si>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</si>
  <si>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</si>
  <si>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</si>
  <si>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</si>
  <si>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</si>
  <si>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</si>
  <si>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</si>
  <si>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</si>
  <si>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</si>
  <si>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</si>
  <si>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</si>
  <si>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</si>
  <si>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</si>
  <si>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</si>
  <si>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</si>
  <si>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</si>
  <si>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</si>
  <si>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</si>
  <si>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</si>
  <si>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</si>
  <si>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</si>
  <si>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</si>
  <si>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</si>
  <si>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</si>
  <si>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</si>
  <si>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</si>
  <si>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</si>
  <si>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</si>
  <si>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</si>
  <si>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</si>
  <si>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</si>
  <si>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</si>
  <si>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</si>
  <si>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</si>
  <si>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</si>
  <si>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</si>
  <si>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</si>
  <si>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</si>
  <si>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</si>
  <si>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</si>
  <si>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</si>
  <si>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</si>
  <si>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</si>
  <si>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</si>
  <si>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</si>
  <si>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</si>
  <si>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</si>
  <si>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</si>
  <si>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</si>
  <si>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</si>
  <si>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</si>
  <si>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</si>
  <si>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</si>
  <si>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</si>
  <si>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</si>
  <si>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</si>
  <si>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</si>
  <si>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</si>
  <si>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</si>
  <si>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</si>
  <si>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</si>
  <si>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</si>
  <si>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</si>
  <si>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</si>
  <si>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</si>
  <si>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</si>
  <si>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</si>
  <si>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</si>
  <si>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</si>
  <si>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</si>
  <si>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</si>
  <si>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</si>
  <si>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</si>
  <si>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</si>
  <si>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</si>
  <si>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</si>
  <si>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</si>
  <si>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</si>
  <si>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</si>
  <si>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</si>
  <si>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</si>
  <si>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</si>
  <si>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</si>
  <si>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</si>
  <si>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</si>
  <si>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</si>
  <si>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</si>
  <si>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</si>
  <si>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</si>
  <si>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</si>
  <si>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</si>
  <si>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</si>
  <si>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</si>
  <si>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</si>
  <si>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</si>
  <si>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</si>
  <si>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</si>
  <si>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</si>
  <si>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</si>
  <si>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</si>
  <si>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</si>
  <si>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</si>
  <si>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</si>
  <si>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</si>
  <si>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</si>
  <si>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</si>
  <si>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</si>
  <si>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</si>
  <si>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</si>
  <si>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</si>
  <si>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</si>
  <si>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</si>
  <si>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</si>
  <si>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</si>
  <si>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</si>
  <si>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</si>
  <si>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</si>
  <si>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</si>
  <si>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</si>
  <si>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</si>
  <si>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</si>
  <si>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</si>
  <si>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</si>
  <si>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</si>
  <si>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</si>
  <si>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</si>
  <si>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</si>
  <si>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</si>
  <si>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</si>
  <si>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</si>
  <si>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</si>
  <si>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</si>
  <si>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</si>
  <si>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</si>
  <si>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</si>
  <si>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</si>
  <si>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</si>
  <si>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</si>
  <si>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</si>
  <si>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</si>
  <si>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</si>
  <si>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</si>
  <si>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</si>
  <si>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</si>
  <si>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</si>
  <si>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</si>
  <si>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</si>
  <si>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</si>
  <si>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</si>
  <si>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</si>
  <si>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</si>
  <si>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</si>
  <si>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</si>
  <si>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</si>
  <si>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</si>
  <si>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</si>
  <si>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</si>
  <si>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</si>
  <si>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</si>
  <si>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</si>
  <si>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</si>
  <si>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</si>
  <si>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</si>
  <si>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</si>
  <si>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</si>
  <si>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</si>
  <si>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</si>
  <si>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</si>
  <si>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</si>
  <si>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</si>
  <si>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</si>
  <si>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</si>
  <si>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</si>
  <si>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</si>
  <si>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</si>
  <si>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</si>
  <si>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</si>
  <si>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</si>
  <si>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</si>
  <si>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</si>
  <si>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</si>
  <si>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</si>
  <si>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</si>
  <si>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</si>
  <si>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</si>
  <si>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</si>
  <si>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</si>
  <si>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</si>
  <si>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</si>
  <si>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</si>
  <si>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</si>
  <si>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</si>
  <si>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</si>
  <si>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</si>
  <si>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</si>
  <si>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</si>
  <si>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</si>
  <si>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</si>
  <si>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</si>
  <si>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</si>
  <si>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</si>
  <si>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</si>
  <si>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</si>
  <si>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</si>
  <si>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</si>
  <si>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</si>
  <si>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</si>
  <si>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</si>
  <si>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</si>
  <si>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</si>
  <si>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</si>
  <si>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</si>
  <si>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</si>
  <si>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</si>
  <si>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</si>
  <si>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</si>
  <si>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</si>
  <si>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</si>
  <si>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</si>
  <si>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</si>
  <si>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</si>
  <si>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</si>
  <si>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</si>
  <si>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</si>
  <si>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</si>
  <si>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</si>
  <si>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</si>
  <si>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</si>
  <si>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</si>
  <si>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</si>
  <si>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</si>
  <si>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</si>
  <si>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</si>
  <si>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</si>
  <si>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</si>
  <si>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</si>
  <si>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</si>
  <si>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</si>
  <si>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</si>
  <si>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</si>
  <si>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</si>
  <si>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</si>
  <si>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</si>
  <si>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</si>
  <si>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</si>
  <si>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</si>
  <si>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</si>
  <si>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</si>
  <si>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</si>
  <si>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</si>
  <si>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</si>
  <si>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</si>
  <si>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</si>
  <si>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</si>
  <si>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</si>
  <si>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</si>
  <si>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</si>
  <si>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</si>
  <si>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</si>
  <si>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</si>
  <si>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</si>
  <si>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</si>
  <si>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</si>
  <si>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</si>
  <si>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</si>
  <si>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</si>
  <si>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</si>
  <si>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</si>
  <si>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</si>
  <si>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</si>
  <si>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</si>
  <si>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</si>
  <si>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</si>
  <si>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</si>
  <si>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</si>
  <si>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</si>
  <si>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</si>
  <si>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</si>
  <si>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</si>
  <si>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</si>
  <si>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</si>
  <si>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</si>
  <si>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</si>
  <si>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</si>
  <si>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</si>
  <si>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</si>
  <si>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</si>
  <si>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</si>
  <si>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</si>
  <si>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</si>
  <si>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</si>
  <si>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</si>
  <si>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</si>
  <si>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</si>
  <si>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</si>
  <si>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</si>
  <si>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</si>
  <si>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</si>
  <si>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</si>
  <si>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</si>
  <si>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</si>
  <si>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</si>
  <si>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</si>
  <si>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</si>
  <si>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</si>
  <si>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</si>
  <si>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</si>
  <si>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</si>
  <si>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</si>
  <si>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</si>
  <si>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</si>
  <si>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</si>
  <si>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</si>
  <si>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</si>
  <si>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</si>
  <si>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</si>
  <si>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</si>
  <si>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</si>
  <si>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</si>
  <si>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</si>
  <si>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</si>
  <si>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</si>
  <si>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</si>
  <si>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</si>
  <si>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</si>
  <si>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</si>
  <si>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</si>
  <si>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</si>
  <si>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</si>
  <si>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</si>
  <si>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</si>
  <si>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</si>
  <si>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</si>
  <si>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</si>
  <si>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</si>
  <si>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</si>
  <si>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</si>
  <si>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</si>
  <si>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</si>
  <si>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</si>
  <si>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</si>
  <si>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</si>
  <si>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</si>
  <si>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</si>
  <si>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</si>
  <si>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</si>
  <si>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</si>
  <si>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</si>
  <si>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</si>
  <si>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</si>
  <si>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</si>
  <si>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</si>
  <si>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</si>
  <si>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</si>
  <si>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</si>
  <si>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</si>
  <si>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</si>
  <si>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</si>
  <si>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</si>
  <si>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</si>
  <si>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</si>
  <si>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</si>
  <si>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</si>
  <si>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</si>
  <si>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</si>
  <si>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</si>
  <si>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</si>
  <si>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</si>
  <si>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</si>
  <si>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</si>
  <si>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</si>
  <si>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</si>
  <si>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</si>
  <si>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</si>
  <si>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</si>
  <si>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</si>
  <si>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</si>
  <si>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</si>
  <si>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</si>
  <si>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</si>
  <si>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</si>
  <si>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</si>
  <si>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</si>
  <si>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</si>
  <si>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</si>
  <si>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</si>
  <si>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</si>
  <si>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</si>
  <si>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</si>
  <si>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</si>
  <si>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</si>
  <si>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</si>
  <si>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</si>
  <si>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</si>
  <si>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</si>
  <si>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</si>
  <si>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</si>
  <si>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</si>
  <si>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</si>
  <si>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</si>
  <si>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</si>
  <si>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</si>
  <si>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</si>
  <si>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</si>
  <si>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</si>
  <si>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</si>
  <si>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</si>
  <si>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</si>
  <si>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</si>
  <si>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</si>
  <si>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</si>
  <si>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</si>
  <si>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</si>
  <si>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</si>
  <si>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</si>
  <si>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</si>
  <si>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</si>
  <si>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</si>
  <si>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</si>
  <si>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</si>
  <si>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</si>
  <si>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</si>
  <si>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</si>
  <si>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</si>
  <si>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</si>
  <si>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</si>
  <si>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</si>
  <si>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</si>
  <si>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</si>
  <si>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</si>
  <si>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</si>
  <si>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</si>
  <si>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</si>
  <si>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</si>
  <si>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</si>
  <si>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</si>
  <si>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</si>
  <si>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</si>
  <si>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</si>
  <si>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</si>
  <si>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</si>
  <si>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</si>
  <si>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</si>
  <si>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</si>
  <si>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</si>
  <si>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</si>
  <si>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</si>
  <si>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</si>
  <si>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</si>
  <si>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</si>
  <si>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</si>
  <si>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</si>
  <si>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</si>
  <si>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</si>
  <si>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</si>
  <si>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</si>
  <si>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</si>
  <si>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</si>
  <si>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</si>
  <si>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</si>
  <si>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</si>
  <si>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</si>
  <si>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</si>
  <si>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</si>
  <si>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</si>
  <si>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</si>
  <si>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</si>
  <si>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</si>
  <si>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</si>
  <si>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</si>
  <si>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</si>
  <si>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</si>
  <si>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</si>
  <si>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</si>
  <si>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</si>
  <si>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</si>
  <si>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</si>
  <si>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</si>
  <si>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</si>
  <si>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</si>
  <si>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</si>
  <si>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</si>
  <si>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</si>
  <si>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</si>
  <si>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</si>
  <si>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</si>
  <si>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</si>
  <si>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</si>
  <si>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</si>
  <si>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</si>
  <si>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</si>
  <si>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</si>
  <si>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</si>
  <si>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</si>
  <si>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</si>
  <si>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</si>
  <si>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</si>
  <si>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</si>
  <si>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</si>
  <si>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</si>
  <si>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</si>
  <si>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</si>
  <si>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</si>
  <si>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</si>
  <si>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</si>
  <si>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</si>
  <si>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</si>
  <si>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</si>
  <si>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</si>
  <si>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</si>
  <si>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</si>
  <si>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</si>
  <si>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</si>
  <si>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</si>
  <si>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</si>
  <si>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</si>
  <si>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</si>
  <si>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</si>
  <si>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</si>
  <si>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</si>
  <si>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</si>
  <si>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</si>
  <si>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</si>
  <si>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</si>
  <si>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</si>
  <si>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</si>
  <si>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</si>
  <si>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</si>
  <si>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</si>
  <si>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</si>
  <si>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</si>
  <si>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</si>
  <si>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</si>
  <si>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</si>
  <si>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</si>
  <si>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</si>
  <si>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</si>
  <si>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</si>
  <si>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</si>
  <si>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</si>
  <si>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</si>
  <si>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</si>
  <si>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</si>
  <si>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</si>
  <si>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</si>
  <si>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</si>
  <si>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</si>
  <si>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</si>
  <si>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</si>
  <si>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</si>
  <si>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</si>
  <si>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</si>
  <si>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</si>
  <si>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</si>
  <si>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</si>
  <si>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</si>
  <si>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</si>
  <si>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</si>
  <si>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</si>
  <si>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</si>
  <si>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</si>
  <si>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</si>
  <si>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</si>
  <si>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</si>
  <si>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</si>
  <si>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</si>
  <si>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</si>
  <si>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</si>
  <si>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</si>
  <si>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</si>
  <si>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</si>
  <si>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</si>
  <si>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</si>
  <si>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</si>
  <si>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</si>
  <si>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</si>
  <si>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</si>
  <si>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</si>
  <si>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</si>
  <si>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</si>
  <si>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</si>
  <si>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</si>
  <si>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</si>
  <si>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</si>
  <si>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</si>
  <si>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</si>
  <si>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</si>
  <si>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</si>
  <si>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</si>
  <si>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</si>
  <si>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</si>
  <si>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</si>
  <si>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</si>
  <si>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</si>
  <si>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</si>
  <si>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</si>
  <si>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</si>
  <si>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</si>
  <si>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</si>
  <si>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</si>
  <si>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</si>
  <si>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</si>
  <si>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</si>
  <si>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</si>
  <si>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</si>
  <si>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</si>
  <si>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</si>
  <si>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</si>
  <si>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</si>
  <si>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</si>
  <si>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</si>
  <si>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</si>
  <si>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</si>
  <si>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</si>
  <si>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</si>
  <si>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</si>
  <si>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</si>
  <si>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</si>
  <si>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</si>
  <si>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</si>
  <si>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</si>
  <si>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</si>
  <si>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</si>
  <si>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</si>
  <si>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</si>
  <si>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</si>
  <si>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</si>
  <si>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</si>
  <si>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</si>
  <si>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</si>
  <si>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</si>
  <si>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</si>
  <si>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</si>
  <si>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</si>
  <si>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</si>
  <si>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</si>
  <si>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</si>
  <si>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</si>
  <si>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</si>
  <si>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</si>
  <si>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</si>
  <si>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</si>
  <si>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</si>
  <si>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</si>
  <si>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</si>
  <si>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</si>
  <si>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</si>
  <si>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</si>
  <si>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</si>
  <si>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</si>
  <si>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</si>
  <si>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</si>
  <si>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</si>
  <si>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</si>
  <si>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</si>
  <si>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</si>
  <si>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</si>
  <si>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</si>
  <si>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</si>
  <si>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</si>
  <si>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</si>
  <si>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</si>
  <si>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</si>
  <si>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</si>
  <si>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</si>
  <si>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</si>
  <si>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</si>
  <si>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</si>
  <si>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</si>
  <si>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</si>
  <si>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</si>
  <si>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</si>
  <si>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</si>
  <si>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</si>
  <si>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</si>
  <si>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</si>
  <si>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</si>
  <si>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</si>
  <si>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</si>
  <si>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</si>
  <si>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</si>
  <si>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</si>
  <si>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</si>
  <si>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</si>
  <si>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</si>
  <si>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</si>
  <si>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</si>
  <si>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</si>
  <si>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</si>
  <si>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</si>
  <si>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</si>
  <si>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</si>
  <si>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</si>
  <si>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</si>
  <si>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</si>
  <si>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</si>
  <si>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</si>
  <si>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</si>
  <si>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</si>
  <si>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</si>
  <si>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</si>
  <si>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</si>
  <si>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</si>
  <si>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</si>
  <si>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</si>
  <si>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</si>
  <si>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</si>
  <si>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</si>
  <si>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</si>
  <si>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</si>
  <si>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</si>
  <si>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</si>
  <si>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</si>
  <si>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</si>
  <si>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</si>
  <si>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</si>
  <si>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</si>
  <si>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</si>
  <si>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</si>
  <si>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</si>
  <si>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</si>
  <si>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</si>
  <si>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</si>
  <si>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</si>
  <si>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</si>
  <si>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</si>
  <si>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</si>
  <si>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</si>
  <si>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</si>
  <si>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</si>
  <si>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</si>
  <si>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</si>
  <si>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</si>
  <si>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</si>
  <si>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</si>
  <si>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</si>
  <si>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</si>
  <si>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</si>
  <si>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</si>
  <si>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</si>
  <si>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</si>
  <si>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</si>
  <si>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</si>
  <si>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</si>
  <si>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</si>
  <si>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</si>
  <si>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</si>
  <si>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</si>
  <si>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</si>
  <si>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</si>
  <si>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</si>
  <si>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</si>
  <si>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</si>
  <si>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</si>
  <si>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</si>
  <si>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</si>
  <si>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</si>
  <si>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</si>
  <si>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</si>
  <si>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</si>
  <si>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</si>
  <si>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</si>
  <si>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</si>
  <si>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</si>
  <si>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</si>
  <si>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</si>
  <si>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</si>
  <si>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</si>
  <si>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</si>
  <si>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</si>
  <si>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</si>
  <si>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</si>
  <si>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</si>
  <si>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</si>
  <si>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</si>
  <si>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</si>
  <si>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</si>
  <si>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</si>
  <si>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</si>
  <si>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</si>
  <si>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</si>
  <si>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</si>
  <si>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</si>
  <si>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</si>
  <si>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</si>
  <si>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</si>
  <si>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</si>
  <si>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</si>
  <si>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</si>
  <si>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</si>
  <si>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</si>
  <si>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</si>
  <si>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</si>
  <si>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</si>
  <si>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</si>
  <si>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</si>
  <si>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</si>
  <si>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</si>
  <si>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</si>
  <si>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</si>
  <si>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</si>
  <si>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</si>
  <si>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</si>
  <si>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</si>
  <si>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</si>
  <si>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</si>
  <si>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</si>
  <si>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</si>
  <si>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</si>
  <si>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</si>
  <si>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</si>
  <si>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</si>
  <si>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</si>
  <si>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</si>
  <si>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</si>
  <si>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</si>
  <si>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</si>
  <si>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</si>
  <si>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</si>
  <si>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</si>
  <si>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</si>
  <si>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</si>
  <si>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</si>
  <si>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</si>
  <si>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</si>
  <si>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</si>
  <si>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</si>
  <si>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</si>
  <si>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</si>
  <si>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</si>
  <si>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</si>
  <si>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</si>
  <si>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</si>
  <si>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</si>
  <si>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</si>
  <si>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</si>
  <si>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</si>
  <si>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</si>
  <si>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</si>
  <si>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</si>
  <si>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</si>
  <si>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</si>
  <si>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</si>
  <si>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</si>
  <si>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</si>
  <si>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</si>
  <si>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</si>
  <si>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</si>
  <si>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</si>
  <si>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</si>
  <si>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</si>
  <si>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</si>
  <si>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</si>
  <si>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</si>
  <si>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</si>
  <si>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</si>
  <si>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</si>
  <si>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</si>
  <si>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</si>
  <si>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</si>
  <si>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</si>
  <si>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</si>
  <si>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</si>
  <si>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</si>
  <si>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</si>
  <si>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</si>
  <si>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</si>
  <si>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</si>
  <si>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</si>
  <si>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</si>
  <si>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</si>
  <si>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</si>
  <si>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</si>
  <si>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</si>
  <si>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</si>
  <si>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</si>
  <si>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</si>
  <si>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</si>
  <si>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</si>
  <si>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</si>
  <si>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</si>
  <si>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</si>
  <si>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</si>
  <si>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</si>
  <si>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</si>
  <si>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</si>
  <si>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</si>
  <si>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</si>
  <si>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</si>
  <si>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</si>
  <si>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</si>
  <si>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</si>
  <si>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</si>
  <si>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</si>
  <si>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</si>
  <si>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</si>
  <si>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</si>
  <si>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</si>
  <si>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</si>
  <si>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</si>
  <si>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</si>
  <si>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</si>
  <si>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</si>
  <si>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</si>
  <si>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</si>
  <si>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</si>
  <si>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</si>
  <si>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</si>
  <si>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</si>
  <si>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</si>
  <si>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</si>
  <si>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</si>
  <si>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</si>
  <si>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</si>
  <si>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</si>
  <si>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</si>
  <si>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</si>
  <si>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</si>
  <si>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</si>
  <si>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</si>
  <si>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</si>
  <si>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</si>
  <si>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</si>
  <si>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</si>
  <si>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</si>
  <si>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</si>
  <si>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</si>
  <si>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</si>
  <si>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</si>
  <si>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</si>
  <si>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</si>
  <si>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</si>
  <si>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</si>
  <si>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</si>
  <si>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</si>
  <si>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</si>
  <si>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</si>
  <si>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</si>
  <si>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</si>
  <si>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</si>
  <si>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</si>
  <si>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</si>
  <si>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</si>
  <si>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</si>
  <si>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</si>
  <si>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</si>
  <si>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</si>
  <si>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</si>
  <si>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</si>
  <si>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</si>
  <si>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</si>
  <si>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</si>
  <si>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</si>
  <si>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</si>
  <si>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</si>
  <si>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</si>
  <si>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</si>
  <si>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</si>
  <si>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</si>
  <si>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</si>
  <si>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</si>
  <si>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</si>
  <si>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</si>
  <si>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</si>
  <si>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</si>
  <si>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</si>
  <si>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</si>
  <si>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</si>
  <si>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</si>
  <si>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</si>
  <si>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</si>
  <si>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</si>
  <si>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</si>
  <si>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</si>
  <si>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</si>
  <si>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</si>
  <si>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</si>
  <si>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</si>
  <si>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</si>
  <si>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</si>
  <si>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</si>
  <si>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</si>
  <si>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</si>
  <si>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</si>
  <si>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</si>
  <si>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</si>
  <si>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</si>
  <si>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</si>
  <si>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</si>
  <si>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</si>
  <si>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</si>
  <si>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</si>
  <si>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</si>
  <si>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</si>
  <si>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</si>
  <si>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</si>
  <si>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</si>
  <si>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</si>
  <si>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</si>
  <si>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</si>
  <si>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</si>
  <si>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</si>
  <si>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</si>
  <si>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</si>
  <si>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</si>
  <si>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</si>
  <si>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</si>
  <si>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</si>
  <si>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</si>
  <si>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</si>
  <si>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</si>
  <si>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</si>
  <si>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</si>
  <si>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</si>
  <si>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</si>
  <si>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</si>
  <si>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</si>
  <si>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</si>
  <si>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</si>
  <si>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</si>
  <si>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</si>
  <si>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</si>
  <si>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</si>
  <si>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</si>
  <si>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</si>
  <si>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</si>
  <si>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</si>
  <si>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</si>
  <si>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</si>
  <si>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</si>
  <si>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</si>
  <si>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</si>
  <si>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</si>
  <si>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</si>
  <si>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</si>
  <si>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</si>
  <si>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</si>
  <si>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</si>
  <si>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</si>
  <si>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</si>
  <si>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</si>
  <si>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</si>
  <si>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</si>
  <si>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</si>
  <si>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</si>
  <si>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</si>
  <si>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</si>
  <si>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</si>
  <si>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</si>
  <si>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</si>
  <si>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</si>
  <si>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</si>
  <si>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</si>
  <si>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</si>
  <si>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</si>
  <si>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</si>
  <si>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</si>
  <si>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</si>
  <si>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</si>
  <si>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</si>
  <si>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</si>
  <si>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</si>
  <si>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</si>
  <si>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</si>
  <si>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</si>
  <si>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</si>
  <si>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</si>
  <si>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</si>
  <si>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</si>
  <si>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</si>
  <si>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</si>
  <si>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</si>
  <si>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</si>
  <si>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</si>
  <si>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</si>
  <si>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</si>
  <si>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</si>
  <si>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</si>
  <si>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</si>
  <si>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</si>
  <si>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</si>
  <si>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</si>
  <si>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</si>
  <si>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</si>
  <si>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</si>
  <si>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</si>
  <si>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</si>
  <si>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</si>
  <si>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</si>
  <si>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</si>
  <si>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</si>
  <si>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</si>
  <si>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</si>
  <si>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</si>
  <si>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</si>
  <si>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</si>
  <si>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</si>
  <si>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</si>
  <si>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</si>
  <si>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</si>
  <si>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</si>
  <si>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</si>
  <si>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</si>
  <si>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</si>
  <si>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</si>
  <si>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</si>
  <si>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</si>
  <si>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</si>
  <si>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</si>
  <si>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</si>
  <si>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</si>
  <si>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</si>
  <si>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</si>
  <si>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</si>
  <si>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</si>
  <si>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</si>
  <si>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</si>
  <si>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</si>
  <si>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</si>
  <si>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</si>
  <si>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</si>
  <si>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</si>
  <si>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</si>
  <si>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</si>
  <si>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</si>
  <si>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</si>
  <si>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</si>
  <si>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</si>
  <si>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</si>
  <si>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</si>
  <si>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</si>
  <si>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</si>
  <si>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</si>
  <si>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</si>
  <si>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</si>
  <si>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</si>
  <si>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</si>
  <si>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</si>
  <si>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</si>
  <si>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</si>
  <si>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</si>
  <si>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</si>
  <si>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</si>
  <si>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</si>
  <si>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</si>
  <si>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</si>
  <si>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</si>
  <si>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</si>
  <si>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</si>
  <si>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</si>
  <si>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</si>
  <si>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</si>
  <si>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</si>
  <si>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</si>
  <si>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</si>
  <si>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</si>
  <si>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</si>
  <si>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</si>
  <si>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</si>
  <si>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</si>
  <si>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</si>
  <si>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</si>
  <si>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</si>
  <si>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</si>
  <si>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</si>
  <si>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</si>
  <si>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</si>
  <si>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</si>
  <si>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</si>
  <si>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</si>
  <si>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</si>
  <si>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</si>
  <si>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</si>
  <si>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</si>
  <si>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</si>
  <si>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</si>
  <si>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</si>
  <si>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</si>
  <si>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</si>
  <si>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</si>
  <si>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</si>
  <si>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</si>
  <si>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</si>
  <si>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</si>
  <si>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</si>
  <si>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</si>
  <si>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</si>
  <si>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</si>
  <si>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</si>
  <si>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</si>
  <si>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</si>
  <si>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</si>
  <si>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</si>
  <si>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</si>
  <si>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</si>
  <si>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</si>
  <si>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</si>
  <si>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</si>
  <si>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</si>
  <si>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</si>
  <si>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</si>
  <si>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</si>
  <si>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</si>
  <si>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</si>
  <si>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</si>
  <si>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</si>
  <si>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</si>
  <si>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</si>
  <si>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</si>
  <si>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</si>
  <si>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</si>
  <si>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</si>
  <si>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</si>
  <si>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</si>
  <si>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</si>
  <si>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</si>
  <si>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</si>
  <si>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</si>
  <si>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</si>
  <si>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</si>
  <si>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</si>
  <si>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</si>
  <si>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</si>
  <si>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</si>
  <si>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</si>
  <si>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</si>
  <si>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</si>
  <si>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</si>
  <si>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</si>
  <si>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</si>
  <si>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</si>
  <si>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</si>
  <si>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</si>
  <si>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</si>
  <si>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</si>
  <si>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</si>
  <si>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</si>
  <si>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</si>
  <si>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</si>
  <si>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</si>
  <si>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</si>
  <si>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</si>
  <si>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</si>
  <si>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</si>
  <si>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</si>
  <si>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</si>
  <si>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</si>
  <si>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</si>
  <si>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</si>
  <si>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</si>
  <si>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</si>
  <si>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</si>
  <si>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</si>
  <si>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</si>
  <si>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</si>
  <si>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</si>
  <si>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</si>
  <si>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</si>
  <si>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</si>
  <si>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</si>
  <si>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</si>
  <si>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</si>
  <si>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</si>
  <si>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</si>
  <si>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</si>
  <si>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</si>
  <si>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</si>
  <si>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</si>
  <si>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</si>
  <si>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</si>
  <si>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</si>
  <si>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</si>
  <si>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</si>
  <si>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</si>
  <si>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</si>
  <si>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</si>
  <si>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</si>
  <si>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</si>
  <si>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</si>
  <si>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</si>
  <si>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</si>
  <si>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</si>
  <si>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</si>
  <si>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</si>
  <si>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</si>
  <si>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</si>
  <si>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</si>
  <si>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</si>
  <si>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</si>
  <si>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</si>
  <si>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</si>
  <si>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</si>
  <si>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</si>
  <si>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</si>
  <si>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</si>
  <si>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</si>
  <si>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</si>
  <si>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</si>
  <si>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</si>
  <si>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</si>
  <si>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</si>
  <si>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</si>
  <si>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</si>
  <si>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</si>
  <si>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</si>
  <si>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</si>
  <si>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</si>
  <si>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</si>
  <si>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</si>
  <si>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</si>
  <si>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</si>
  <si>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</si>
  <si>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</si>
  <si>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</si>
  <si>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</si>
  <si>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</si>
  <si>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</si>
  <si>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</si>
  <si>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</si>
  <si>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</si>
  <si>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</si>
  <si>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</si>
  <si>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</si>
  <si>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</si>
  <si>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</si>
  <si>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</si>
  <si>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</si>
  <si>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</si>
  <si>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</si>
  <si>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</si>
  <si>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</si>
  <si>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</si>
  <si>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</si>
  <si>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</si>
  <si>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</si>
  <si>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</si>
  <si>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</si>
  <si>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</si>
  <si>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</si>
  <si>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</si>
  <si>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</si>
  <si>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</si>
  <si>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</si>
  <si>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</si>
  <si>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</si>
  <si>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</si>
  <si>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</si>
  <si>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</si>
  <si>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</si>
  <si>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</si>
  <si>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</si>
  <si>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</si>
  <si>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</si>
  <si>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</si>
  <si>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</si>
  <si>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</si>
  <si>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</si>
  <si>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</si>
  <si>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</si>
  <si>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</si>
  <si>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</si>
  <si>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</si>
  <si>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</si>
  <si>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</si>
  <si>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</si>
  <si>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</si>
  <si>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</si>
  <si>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</si>
  <si>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</si>
  <si>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</si>
  <si>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</si>
  <si>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</si>
  <si>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</si>
  <si>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</si>
  <si>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</si>
  <si>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</si>
  <si>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</si>
  <si>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</si>
  <si>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</si>
  <si>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</si>
  <si>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</si>
  <si>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</si>
  <si>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</si>
  <si>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</si>
  <si>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</si>
  <si>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</si>
  <si>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</si>
  <si>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</si>
  <si>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</si>
  <si>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</si>
  <si>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</si>
  <si>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</si>
  <si>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</si>
  <si>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</si>
  <si>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</si>
  <si>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</si>
  <si>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</si>
  <si>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</si>
  <si>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</si>
  <si>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</si>
  <si>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</si>
  <si>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</si>
  <si>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</si>
  <si>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</si>
  <si>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</si>
  <si>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</si>
  <si>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</si>
  <si>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</si>
  <si>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</si>
  <si>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</si>
  <si>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</si>
  <si>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</si>
  <si>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</si>
  <si>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</si>
  <si>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</si>
  <si>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</si>
  <si>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</si>
  <si>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</si>
  <si>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</si>
  <si>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</si>
  <si>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</si>
  <si>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</si>
  <si>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</si>
  <si>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</si>
  <si>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</si>
  <si>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</si>
  <si>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</si>
  <si>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</si>
  <si>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</si>
  <si>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</si>
  <si>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</si>
  <si>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</si>
  <si>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</si>
  <si>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</si>
  <si>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</si>
  <si>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</si>
  <si>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</si>
  <si>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</si>
  <si>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</si>
  <si>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</si>
  <si>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</si>
  <si>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</si>
  <si>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</si>
  <si>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</si>
  <si>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</si>
  <si>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</si>
  <si>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</si>
  <si>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</si>
  <si>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</si>
  <si>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</si>
  <si>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</si>
  <si>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</si>
  <si>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</si>
  <si>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</si>
  <si>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</si>
  <si>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</si>
  <si>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</si>
  <si>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</si>
  <si>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</si>
  <si>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</si>
  <si>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</si>
  <si>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</si>
  <si>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</si>
  <si>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</si>
  <si>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</si>
  <si>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</si>
  <si>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</si>
  <si>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</si>
  <si>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</si>
  <si>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</si>
  <si>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</si>
  <si>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</si>
  <si>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</si>
  <si>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</si>
  <si>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</si>
  <si>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</si>
  <si>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</si>
  <si>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</si>
  <si>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</si>
  <si>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</si>
  <si>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</si>
  <si>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</si>
  <si>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</si>
  <si>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</si>
  <si>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</si>
  <si>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</si>
  <si>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</si>
  <si>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</si>
  <si>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</si>
  <si>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</si>
  <si>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</si>
  <si>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</si>
  <si>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</si>
  <si>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</si>
  <si>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</si>
  <si>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</si>
  <si>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</si>
  <si>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</si>
  <si>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</si>
  <si>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</si>
  <si>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</si>
  <si>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</si>
  <si>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</si>
  <si>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</si>
  <si>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</si>
  <si>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</si>
  <si>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</si>
  <si>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</si>
  <si>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</si>
  <si>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</si>
  <si>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</si>
  <si>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</si>
  <si>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</si>
  <si>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</si>
  <si>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</si>
  <si>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</si>
  <si>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</si>
  <si>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</si>
  <si>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</si>
  <si>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</si>
  <si>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</si>
  <si>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</si>
  <si>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</si>
  <si>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</si>
  <si>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</si>
  <si>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</si>
  <si>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</si>
  <si>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</si>
  <si>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</si>
  <si>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</si>
  <si>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</si>
  <si>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</si>
  <si>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</si>
  <si>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</si>
  <si>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</si>
  <si>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</si>
  <si>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</si>
  <si>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</si>
  <si>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</si>
  <si>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</si>
  <si>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</si>
  <si>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</si>
  <si>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</si>
  <si>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</si>
  <si>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</si>
  <si>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</si>
  <si>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</si>
  <si>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</si>
  <si>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</si>
  <si>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</si>
  <si>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</si>
  <si>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</si>
  <si>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</si>
  <si>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</si>
  <si>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</si>
  <si>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</si>
  <si>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</si>
  <si>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</si>
  <si>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</si>
  <si>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</si>
  <si>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</si>
  <si>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</si>
  <si>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</si>
  <si>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</si>
  <si>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</si>
  <si>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</si>
  <si>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</si>
  <si>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</si>
  <si>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</si>
  <si>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</si>
  <si>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</si>
  <si>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</si>
  <si>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</si>
  <si>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</si>
  <si>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</si>
  <si>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</si>
  <si>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</si>
  <si>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</si>
  <si>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</si>
  <si>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</si>
  <si>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</si>
  <si>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</si>
  <si>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</si>
  <si>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</si>
  <si>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</si>
  <si>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</si>
  <si>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</si>
  <si>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</si>
  <si>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</si>
  <si>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</si>
  <si>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</si>
  <si>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</si>
  <si>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</si>
  <si>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</si>
  <si>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</si>
  <si>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</si>
  <si>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</si>
  <si>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</si>
  <si>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</si>
  <si>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</si>
  <si>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</si>
  <si>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</si>
  <si>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</si>
  <si>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</si>
  <si>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</si>
  <si>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</si>
  <si>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</si>
  <si>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</si>
  <si>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</si>
  <si>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</si>
  <si>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</si>
  <si>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</si>
  <si>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</si>
  <si>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</si>
  <si>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</si>
  <si>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</si>
  <si>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</si>
  <si>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</si>
  <si>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</si>
  <si>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</si>
  <si>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</si>
  <si>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</si>
  <si>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</si>
  <si>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</si>
  <si>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</si>
  <si>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</si>
  <si>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</si>
  <si>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</si>
  <si>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</si>
  <si>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</si>
  <si>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</si>
  <si>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</si>
  <si>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</si>
  <si>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</si>
  <si>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</si>
  <si>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</si>
  <si>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</si>
  <si>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</si>
  <si>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</si>
  <si>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</si>
  <si>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</si>
  <si>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</si>
  <si>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</si>
  <si>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</si>
  <si>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</si>
  <si>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</si>
  <si>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</si>
  <si>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</si>
  <si>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</si>
  <si>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</si>
  <si>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</si>
  <si>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</si>
  <si>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</si>
  <si>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</si>
  <si>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</si>
  <si>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</si>
  <si>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</si>
  <si>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</si>
  <si>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</si>
  <si>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</si>
  <si>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</si>
  <si>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</si>
  <si>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</si>
  <si>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</si>
  <si>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</si>
  <si>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</si>
  <si>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</si>
  <si>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</si>
  <si>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</si>
  <si>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</si>
  <si>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</si>
  <si>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</si>
  <si>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</si>
  <si>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</si>
  <si>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</si>
  <si>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</si>
  <si>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</si>
  <si>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</si>
  <si>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</si>
  <si>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</si>
  <si>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</si>
  <si>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</si>
  <si>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</si>
  <si>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</si>
  <si>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</si>
  <si>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</si>
  <si>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</si>
  <si>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</si>
  <si>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</si>
  <si>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</si>
  <si>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</si>
  <si>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</si>
  <si>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</si>
  <si>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</si>
  <si>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</si>
  <si>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</si>
  <si>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</si>
  <si>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</si>
  <si>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</si>
  <si>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</si>
  <si>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</si>
  <si>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</si>
  <si>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</si>
  <si>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</si>
  <si>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</si>
  <si>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</si>
  <si>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</si>
  <si>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</si>
  <si>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</si>
  <si>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</si>
  <si>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</si>
  <si>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</si>
  <si>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</si>
  <si>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</si>
  <si>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</si>
  <si>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</si>
  <si>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</si>
  <si>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</si>
  <si>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</si>
  <si>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</si>
  <si>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</si>
  <si>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</si>
  <si>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</si>
  <si>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</si>
  <si>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</si>
  <si>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</si>
  <si>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</si>
  <si>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</si>
  <si>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</si>
  <si>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</si>
  <si>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</si>
  <si>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</si>
  <si>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</si>
  <si>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</si>
  <si>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</si>
  <si>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</si>
  <si>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</si>
  <si>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</si>
  <si>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</si>
  <si>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</si>
  <si>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</si>
  <si>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</si>
  <si>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</si>
  <si>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</si>
  <si>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</si>
  <si>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</si>
  <si>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</si>
  <si>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</si>
  <si>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</si>
  <si>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</si>
  <si>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</si>
  <si>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</si>
  <si>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</si>
  <si>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</si>
  <si>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</si>
  <si>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</si>
  <si>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</si>
  <si>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</si>
  <si>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</si>
  <si>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</si>
  <si>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</si>
  <si>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</si>
  <si>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</si>
  <si>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</si>
  <si>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</si>
  <si>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</si>
  <si>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</si>
  <si>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</si>
  <si>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</si>
  <si>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</si>
  <si>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</si>
  <si>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</si>
  <si>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</si>
  <si>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</si>
  <si>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</si>
  <si>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</si>
  <si>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</si>
  <si>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</si>
  <si>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</si>
  <si>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</si>
  <si>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</si>
  <si>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</si>
  <si>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</si>
  <si>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</si>
  <si>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</si>
  <si>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</si>
  <si>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</si>
  <si>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</si>
  <si>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</si>
  <si>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</si>
  <si>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</si>
  <si>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</si>
  <si>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</si>
  <si>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</si>
  <si>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</si>
  <si>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</si>
  <si>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</si>
  <si>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</si>
  <si>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</si>
  <si>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</si>
  <si>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</si>
  <si>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</si>
  <si>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</si>
  <si>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</si>
  <si>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</si>
  <si>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</si>
  <si>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</si>
  <si>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</si>
  <si>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</si>
  <si>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</si>
  <si>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</si>
  <si>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</si>
  <si>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</si>
  <si>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</si>
  <si>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</si>
  <si>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</si>
  <si>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</si>
  <si>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</si>
  <si>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</si>
  <si>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</si>
  <si>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</si>
  <si>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</si>
  <si>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</si>
  <si>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</si>
  <si>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</si>
  <si>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</si>
  <si>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</si>
  <si>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</si>
  <si>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</si>
  <si>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</si>
  <si>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</si>
  <si>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</si>
  <si>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</si>
  <si>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</si>
  <si>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</si>
  <si>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</si>
  <si>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</si>
  <si>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</si>
  <si>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</si>
  <si>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</si>
  <si>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</si>
  <si>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</si>
  <si>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</si>
  <si>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</si>
  <si>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</si>
  <si>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</si>
  <si>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</si>
  <si>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</si>
  <si>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</si>
  <si>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</si>
  <si>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</si>
  <si>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</si>
  <si>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</si>
  <si>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</si>
  <si>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</si>
  <si>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</si>
  <si>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</si>
  <si>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</si>
  <si>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</si>
  <si>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</si>
  <si>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</si>
  <si>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</si>
  <si>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</si>
  <si>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</si>
  <si>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</si>
  <si>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</si>
  <si>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</si>
  <si>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</si>
  <si>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</si>
  <si>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</si>
  <si>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</si>
  <si>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</si>
  <si>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</si>
  <si>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</si>
  <si>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</si>
  <si>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</si>
  <si>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</si>
  <si>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</si>
  <si>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</si>
  <si>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</si>
  <si>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</si>
  <si>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</si>
  <si>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</si>
  <si>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</si>
  <si>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</si>
  <si>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</si>
  <si>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</si>
  <si>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</si>
  <si>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</si>
  <si>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</si>
  <si>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</si>
  <si>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</si>
  <si>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</si>
  <si>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</si>
  <si>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</si>
  <si>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</si>
  <si>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</si>
  <si>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</si>
  <si>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</si>
  <si>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</si>
  <si>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</si>
  <si>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</si>
  <si>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</si>
  <si>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</si>
  <si>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</si>
  <si>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</si>
  <si>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</si>
  <si>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</si>
  <si>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</si>
  <si>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</si>
  <si>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</si>
  <si>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</si>
  <si>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</si>
  <si>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</si>
  <si>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</si>
  <si>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</si>
  <si>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</si>
  <si>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</si>
  <si>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</si>
  <si>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</si>
  <si>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</si>
  <si>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</si>
  <si>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</si>
  <si>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</si>
  <si>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</si>
  <si>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</si>
  <si>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</si>
  <si>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</si>
  <si>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</si>
  <si>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</si>
  <si>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</si>
  <si>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</si>
  <si>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</si>
  <si>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</si>
  <si>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</si>
  <si>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</si>
  <si>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</si>
  <si>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</si>
  <si>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</si>
  <si>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</si>
  <si>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</si>
  <si>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</si>
  <si>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</si>
  <si>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</si>
  <si>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</si>
  <si>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</si>
  <si>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</si>
  <si>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</si>
  <si>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</si>
  <si>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</si>
  <si>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</si>
  <si>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</si>
  <si>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</si>
  <si>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</si>
  <si>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</si>
  <si>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</si>
  <si>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</si>
  <si>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</si>
  <si>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</si>
  <si>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</si>
  <si>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</si>
  <si>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</si>
  <si>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</si>
  <si>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</si>
  <si>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</si>
  <si>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</si>
  <si>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</si>
  <si>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</si>
  <si>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</si>
  <si>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</si>
  <si>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</si>
  <si>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</si>
  <si>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</si>
  <si>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</si>
  <si>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</si>
  <si>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</si>
  <si>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</si>
  <si>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</si>
  <si>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</si>
  <si>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</si>
  <si>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</si>
  <si>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</si>
  <si>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</si>
  <si>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</si>
  <si>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</si>
  <si>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</si>
  <si>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</si>
  <si>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</si>
  <si>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</si>
  <si>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</si>
  <si>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</si>
  <si>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</si>
  <si>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</si>
  <si>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</si>
  <si>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</si>
  <si>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</si>
  <si>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</si>
  <si>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</si>
  <si>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</si>
  <si>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</si>
  <si>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</si>
  <si>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</si>
  <si>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</si>
  <si>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</si>
  <si>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</si>
  <si>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</si>
  <si>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</si>
  <si>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</si>
  <si>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</si>
  <si>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</si>
  <si>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</si>
  <si>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</si>
  <si>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</si>
  <si>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</si>
  <si>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</si>
  <si>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</si>
  <si>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</si>
  <si>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</si>
  <si>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</si>
  <si>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</si>
  <si>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</si>
  <si>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</si>
  <si>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</si>
  <si>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</si>
  <si>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</si>
  <si>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</si>
  <si>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</si>
  <si>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</si>
  <si>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</si>
  <si>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</si>
  <si>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</si>
  <si>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</si>
  <si>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</si>
  <si>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</si>
  <si>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</si>
  <si>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</si>
  <si>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</si>
  <si>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</si>
  <si>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</si>
  <si>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</si>
  <si>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</si>
  <si>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</si>
  <si>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</si>
  <si>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</si>
  <si>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</si>
  <si>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</si>
  <si>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</si>
  <si>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</si>
  <si>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</si>
  <si>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</si>
  <si>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</si>
  <si>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</si>
  <si>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</si>
  <si>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</si>
  <si>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</si>
  <si>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</si>
  <si>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</si>
  <si>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</si>
  <si>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</si>
  <si>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</si>
  <si>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</si>
  <si>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</si>
  <si>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</si>
  <si>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</si>
  <si>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</si>
  <si>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</si>
  <si>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</si>
  <si>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</si>
  <si>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</si>
  <si>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</si>
  <si>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</si>
  <si>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</si>
  <si>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</si>
  <si>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</si>
  <si>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</si>
  <si>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</si>
  <si>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</si>
  <si>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</si>
  <si>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</si>
  <si>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</si>
  <si>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</si>
  <si>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</si>
  <si>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</si>
  <si>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</si>
  <si>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</si>
  <si>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</si>
  <si>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</si>
  <si>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</si>
  <si>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</si>
  <si>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</si>
  <si>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</si>
  <si>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</si>
  <si>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</si>
  <si>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</si>
  <si>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</si>
  <si>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</si>
  <si>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</si>
  <si>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</si>
  <si>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</si>
  <si>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</si>
  <si>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</si>
  <si>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</si>
  <si>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</si>
  <si>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</si>
  <si>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</si>
  <si>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</si>
  <si>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</si>
  <si>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</si>
  <si>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</si>
  <si>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</si>
  <si>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</si>
  <si>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</si>
  <si>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</si>
  <si>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</si>
  <si>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</si>
  <si>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</si>
  <si>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</si>
  <si>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</si>
  <si>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</si>
  <si>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</si>
  <si>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</si>
  <si>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</si>
  <si>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</si>
  <si>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</si>
  <si>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</si>
  <si>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</si>
  <si>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</si>
  <si>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</si>
  <si>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</si>
  <si>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</si>
  <si>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</si>
  <si>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</si>
  <si>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</si>
  <si>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</si>
  <si>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</si>
  <si>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</si>
  <si>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</si>
  <si>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</si>
  <si>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</si>
  <si>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</si>
  <si>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</si>
  <si>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</si>
  <si>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</si>
  <si>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</si>
  <si>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</si>
  <si>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</si>
  <si>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</si>
  <si>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</si>
  <si>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</si>
  <si>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</si>
  <si>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</si>
  <si>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</si>
  <si>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</si>
  <si>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</si>
  <si>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</si>
  <si>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</si>
  <si>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</si>
  <si>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</si>
  <si>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</si>
  <si>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</si>
  <si>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</si>
  <si>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</si>
  <si>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</si>
  <si>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</si>
  <si>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</si>
  <si>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</si>
  <si>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</si>
  <si>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</si>
  <si>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</si>
  <si>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</si>
  <si>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</si>
  <si>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</si>
  <si>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</si>
  <si>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</si>
  <si>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</si>
  <si>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</si>
  <si>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</si>
  <si>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</si>
  <si>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</si>
  <si>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</si>
  <si>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</si>
  <si>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</si>
  <si>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</si>
  <si>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</si>
  <si>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</si>
  <si>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</si>
  <si>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</si>
  <si>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</si>
  <si>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</si>
  <si>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</si>
  <si>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</si>
  <si>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</si>
  <si>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</si>
  <si>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</si>
  <si>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</si>
  <si>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</si>
  <si>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</si>
  <si>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</si>
  <si>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</si>
  <si>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</si>
  <si>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</si>
  <si>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</si>
  <si>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</si>
  <si>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</si>
  <si>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</si>
  <si>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</si>
  <si>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</si>
  <si>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</si>
  <si>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</si>
  <si>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</si>
  <si>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</si>
  <si>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</si>
  <si>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</si>
  <si>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</si>
  <si>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</si>
  <si>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</si>
  <si>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</si>
  <si>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</si>
  <si>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</si>
  <si>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</si>
  <si>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</si>
  <si>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</si>
  <si>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</si>
  <si>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</si>
  <si>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</si>
  <si>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</si>
  <si>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</si>
  <si>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</si>
  <si>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</si>
  <si>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</si>
  <si>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</si>
  <si>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</si>
  <si>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</si>
  <si>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</si>
  <si>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</si>
  <si>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</si>
  <si>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</si>
  <si>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</si>
  <si>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</si>
  <si>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</si>
  <si>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</si>
  <si>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</si>
  <si>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</si>
  <si>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</si>
  <si>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</si>
  <si>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</si>
  <si>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</si>
  <si>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</si>
  <si>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</si>
  <si>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</si>
  <si>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</si>
  <si>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</si>
  <si>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</si>
  <si>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</si>
  <si>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</si>
  <si>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</si>
  <si>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</si>
  <si>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</si>
  <si>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</si>
  <si>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</si>
  <si>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</si>
  <si>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</si>
  <si>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</si>
  <si>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</si>
  <si>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</si>
  <si>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</si>
  <si>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</si>
  <si>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</si>
  <si>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</si>
  <si>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</si>
  <si>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</si>
  <si>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</si>
  <si>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</si>
  <si>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</si>
  <si>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</si>
  <si>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</si>
  <si>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</si>
  <si>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</si>
  <si>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</si>
  <si>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</si>
  <si>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</si>
  <si>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</si>
  <si>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</si>
  <si>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</si>
  <si>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</si>
  <si>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</si>
  <si>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</si>
  <si>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</si>
  <si>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</si>
  <si>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</si>
  <si>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</si>
  <si>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</si>
  <si>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</si>
  <si>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</si>
  <si>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</si>
  <si>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</si>
  <si>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</si>
  <si>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</si>
  <si>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</si>
  <si>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</si>
  <si>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</si>
  <si>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</si>
  <si>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</si>
  <si>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</si>
  <si>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</si>
  <si>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</si>
  <si>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</si>
  <si>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</si>
  <si>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</si>
  <si>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</si>
  <si>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</si>
  <si>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</si>
  <si>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</si>
  <si>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</si>
  <si>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</si>
  <si>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</si>
  <si>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</si>
  <si>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</si>
  <si>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</si>
  <si>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</si>
  <si>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</si>
  <si>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</si>
  <si>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</si>
  <si>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</si>
  <si>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</si>
  <si>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</si>
  <si>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</si>
  <si>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</si>
  <si>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</si>
  <si>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</si>
  <si>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</si>
  <si>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</si>
  <si>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</si>
  <si>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</si>
  <si>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</si>
  <si>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</si>
  <si>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</si>
  <si>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</si>
  <si>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</si>
  <si>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</si>
  <si>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</si>
  <si>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</si>
  <si>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</si>
  <si>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</si>
  <si>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</si>
  <si>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</si>
  <si>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</si>
  <si>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</si>
  <si>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</si>
  <si>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</si>
  <si>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</si>
  <si>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</si>
  <si>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</si>
  <si>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</si>
  <si>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</si>
  <si>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</si>
  <si>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</si>
  <si>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</si>
  <si>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</si>
  <si>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</si>
  <si>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</si>
  <si>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</si>
  <si>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</si>
  <si>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</si>
  <si>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</si>
  <si>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</si>
  <si>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</si>
  <si>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</si>
  <si>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</si>
  <si>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</si>
  <si>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</si>
  <si>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</si>
  <si>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</si>
  <si>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</si>
  <si>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</si>
  <si>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</si>
  <si>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</si>
  <si>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</si>
  <si>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</si>
  <si>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</si>
  <si>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</si>
  <si>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</si>
  <si>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</si>
  <si>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</si>
  <si>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</si>
  <si>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</si>
  <si>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</si>
  <si>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</si>
  <si>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</si>
  <si>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</si>
  <si>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</si>
  <si>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</si>
  <si>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</si>
  <si>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</si>
  <si>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</si>
  <si>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</si>
  <si>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</si>
  <si>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</si>
  <si>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</si>
  <si>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</si>
  <si>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</si>
  <si>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</si>
  <si>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</si>
  <si>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</si>
  <si>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</si>
  <si>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</si>
  <si>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</si>
  <si>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</si>
  <si>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</si>
  <si>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</si>
  <si>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</si>
  <si>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</si>
  <si>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</si>
  <si>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</si>
  <si>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</si>
  <si>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</si>
  <si>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</si>
  <si>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</si>
  <si>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</si>
  <si>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</si>
  <si>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</si>
  <si>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</si>
  <si>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</si>
  <si>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</si>
  <si>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</si>
  <si>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</si>
  <si>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</si>
  <si>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</si>
  <si>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</si>
  <si>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</si>
  <si>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</si>
  <si>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</si>
  <si>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</si>
  <si>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</si>
  <si>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</si>
  <si>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</si>
  <si>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</si>
  <si>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</si>
  <si>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</si>
  <si>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</si>
  <si>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</si>
  <si>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</si>
  <si>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</si>
  <si>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</si>
  <si>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</si>
  <si>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</si>
  <si>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</si>
  <si>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</si>
  <si>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</si>
  <si>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</si>
  <si>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</si>
  <si>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</si>
  <si>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</si>
  <si>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</si>
  <si>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</si>
  <si>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</si>
  <si>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</si>
  <si>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</si>
  <si>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</si>
  <si>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</si>
  <si>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</si>
  <si>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</si>
  <si>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</si>
  <si>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</si>
  <si>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</si>
  <si>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</si>
  <si>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</si>
  <si>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</si>
  <si>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</si>
  <si>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</si>
  <si>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</si>
  <si>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</si>
  <si>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</si>
  <si>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</si>
  <si>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</si>
  <si>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</si>
  <si>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</si>
  <si>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</si>
  <si>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</si>
  <si>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</si>
  <si>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</si>
  <si>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</si>
  <si>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</si>
  <si>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</si>
  <si>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</si>
  <si>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</si>
  <si>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</si>
  <si>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</si>
  <si>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</si>
  <si>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</si>
  <si>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</si>
  <si>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</si>
  <si>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</si>
  <si>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</si>
  <si>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</si>
  <si>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</si>
  <si>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</si>
  <si>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</si>
  <si>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</si>
  <si>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</si>
  <si>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</si>
  <si>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</si>
  <si>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</si>
  <si>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</si>
  <si>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</si>
  <si>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</si>
  <si>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</si>
  <si>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</si>
  <si>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</si>
  <si>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</si>
  <si>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</si>
  <si>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</si>
  <si>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</si>
  <si>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</si>
  <si>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</si>
  <si>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</si>
  <si>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</si>
  <si>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</si>
  <si>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</si>
  <si>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</si>
  <si>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</si>
  <si>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</si>
  <si>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</si>
  <si>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</si>
  <si>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</si>
  <si>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</si>
  <si>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</si>
  <si>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</si>
  <si>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</si>
  <si>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</si>
  <si>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</si>
  <si>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</si>
  <si>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</si>
  <si>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</si>
  <si>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</si>
  <si>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</si>
  <si>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</si>
  <si>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</si>
  <si>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</si>
  <si>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</si>
  <si>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</si>
  <si>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</si>
  <si>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</si>
  <si>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</si>
  <si>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</si>
  <si>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</si>
  <si>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</si>
  <si>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</si>
  <si>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</si>
  <si>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</si>
  <si>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</si>
  <si>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</si>
  <si>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</si>
  <si>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</si>
  <si>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</si>
  <si>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</si>
  <si>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</si>
  <si>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</si>
  <si>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</si>
  <si>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</si>
  <si>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</si>
  <si>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</si>
  <si>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</si>
  <si>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</si>
  <si>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</si>
  <si>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</si>
  <si>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</si>
  <si>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</si>
  <si>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</si>
  <si>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</si>
  <si>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</si>
  <si>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</si>
  <si>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</si>
  <si>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</si>
  <si>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</si>
  <si>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</si>
  <si>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</si>
  <si>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</si>
  <si>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</si>
  <si>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</si>
  <si>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</si>
  <si>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</si>
  <si>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</si>
  <si>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</si>
  <si>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</si>
  <si>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</si>
  <si>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</si>
  <si>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</si>
  <si>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</si>
  <si>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</si>
  <si>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</si>
  <si>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</si>
  <si>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</si>
  <si>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</si>
  <si>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</si>
  <si>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</si>
  <si>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</si>
  <si>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</si>
  <si>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</si>
  <si>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</si>
  <si>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</si>
  <si>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</si>
  <si>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</si>
  <si>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</si>
  <si>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</si>
  <si>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</si>
  <si>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</si>
  <si>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</si>
  <si>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</si>
  <si>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</si>
  <si>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</si>
  <si>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</si>
  <si>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</si>
  <si>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</si>
  <si>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</si>
  <si>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</si>
  <si>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</si>
  <si>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</si>
  <si>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</si>
  <si>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</si>
  <si>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</si>
  <si>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</si>
  <si>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</si>
  <si>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</si>
  <si>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</si>
  <si>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</si>
  <si>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</si>
  <si>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</si>
  <si>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</si>
  <si>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</si>
  <si>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</si>
  <si>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</si>
  <si>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</si>
  <si>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</si>
  <si>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</si>
  <si>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</si>
  <si>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</si>
  <si>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</si>
  <si>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</si>
  <si>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</si>
  <si>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</si>
  <si>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</si>
  <si>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</si>
  <si>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</si>
  <si>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</si>
  <si>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</si>
  <si>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</si>
  <si>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</si>
  <si>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</si>
  <si>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</si>
  <si>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</si>
  <si>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</si>
  <si>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</si>
  <si>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</si>
  <si>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</si>
  <si>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</si>
  <si>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</si>
  <si>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</si>
  <si>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</si>
  <si>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</si>
  <si>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</si>
  <si>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</si>
  <si>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</si>
  <si>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</si>
  <si>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</si>
  <si>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</si>
  <si>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</si>
  <si>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</si>
  <si>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</si>
  <si>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</si>
  <si>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</si>
  <si>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</si>
  <si>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</si>
  <si>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</si>
  <si>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</si>
  <si>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</si>
  <si>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</si>
  <si>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</si>
  <si>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</si>
  <si>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</si>
  <si>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</si>
  <si>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</si>
  <si>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</si>
  <si>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</si>
  <si>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</si>
  <si>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</si>
  <si>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</si>
  <si>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</si>
  <si>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</si>
  <si>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</si>
  <si>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</si>
  <si>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</si>
  <si>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</si>
  <si>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</si>
  <si>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</si>
  <si>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</si>
  <si>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</si>
  <si>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</si>
  <si>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</si>
  <si>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</si>
  <si>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</si>
  <si>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</si>
  <si>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</si>
  <si>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</si>
  <si>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</si>
  <si>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</si>
  <si>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</si>
  <si>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</si>
  <si>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</si>
  <si>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</si>
  <si>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</si>
  <si>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</si>
  <si>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</si>
  <si>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</si>
  <si>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</si>
  <si>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</si>
  <si>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</si>
  <si>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</si>
  <si>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</si>
  <si>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</si>
  <si>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</si>
  <si>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</si>
  <si>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</si>
  <si>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</si>
  <si>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</si>
  <si>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</si>
  <si>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</si>
  <si>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</si>
  <si>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</si>
  <si>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</si>
  <si>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</si>
  <si>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</si>
  <si>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</si>
  <si>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</si>
  <si>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</si>
  <si>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</si>
  <si>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</si>
  <si>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</si>
  <si>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</si>
  <si>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</si>
  <si>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</si>
  <si>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</si>
  <si>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</si>
  <si>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</si>
  <si>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</si>
  <si>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</si>
  <si>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</si>
  <si>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</si>
  <si>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</si>
  <si>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</si>
  <si>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</si>
  <si>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</si>
  <si>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</si>
  <si>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</si>
  <si>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</si>
  <si>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</si>
  <si>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</si>
  <si>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</si>
  <si>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</si>
  <si>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</si>
  <si>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</si>
  <si>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</si>
  <si>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</si>
  <si>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</si>
  <si>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</si>
  <si>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</si>
  <si>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</si>
  <si>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</si>
  <si>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</si>
  <si>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</si>
  <si>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</si>
  <si>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</si>
  <si>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</si>
  <si>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</si>
  <si>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</si>
  <si>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</si>
  <si>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</si>
  <si>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</si>
  <si>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</si>
  <si>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</si>
  <si>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</si>
  <si>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</si>
  <si>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</si>
  <si>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</si>
  <si>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</si>
  <si>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</si>
  <si>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</si>
  <si>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</si>
  <si>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</si>
  <si>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</si>
  <si>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</si>
  <si>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</si>
  <si>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</si>
  <si>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</si>
  <si>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</si>
  <si>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</si>
  <si>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</si>
  <si>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</si>
  <si>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</si>
  <si>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</si>
  <si>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</si>
  <si>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</si>
  <si>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</si>
  <si>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</si>
  <si>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</si>
  <si>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</si>
  <si>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</si>
  <si>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</si>
  <si>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</si>
  <si>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</si>
  <si>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</si>
  <si>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</si>
  <si>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</si>
  <si>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</si>
  <si>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</si>
  <si>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</si>
  <si>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</si>
  <si>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</si>
  <si>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</si>
  <si>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</si>
  <si>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</si>
  <si>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</si>
  <si>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</si>
  <si>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</si>
  <si>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</si>
  <si>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</si>
  <si>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</si>
  <si>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</si>
  <si>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</si>
  <si>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</si>
  <si>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</si>
  <si>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</si>
  <si>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</si>
  <si>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</si>
  <si>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</si>
  <si>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</si>
  <si>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</si>
  <si>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</si>
  <si>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</si>
  <si>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</si>
  <si>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</si>
  <si>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</si>
  <si>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</si>
  <si>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</si>
  <si>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</si>
  <si>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</si>
  <si>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</si>
  <si>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</si>
  <si>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</si>
  <si>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</si>
  <si>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</si>
  <si>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</si>
  <si>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</si>
  <si>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</si>
  <si>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</si>
  <si>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</si>
  <si>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</si>
  <si>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</si>
  <si>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</si>
  <si>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</si>
  <si>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</si>
  <si>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</si>
  <si>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</si>
  <si>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</si>
  <si>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</si>
  <si>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</si>
  <si>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</si>
  <si>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</si>
  <si>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</si>
  <si>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</si>
  <si>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</si>
  <si>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</si>
  <si>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</si>
  <si>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</si>
  <si>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</si>
  <si>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</si>
  <si>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</si>
  <si>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</si>
  <si>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</si>
  <si>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</si>
  <si>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</si>
  <si>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</si>
  <si>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</si>
  <si>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</si>
  <si>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</si>
  <si>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</si>
  <si>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</si>
  <si>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</si>
  <si>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</si>
  <si>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</si>
  <si>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</si>
  <si>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</si>
  <si>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</si>
  <si>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</si>
  <si>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</si>
  <si>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</si>
  <si>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</si>
  <si>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</si>
  <si>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</si>
  <si>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</si>
  <si>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</si>
  <si>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</si>
  <si>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</si>
  <si>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</si>
  <si>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</si>
  <si>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</si>
  <si>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</si>
  <si>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</si>
  <si>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</si>
  <si>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</si>
  <si>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</si>
  <si>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</si>
  <si>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</si>
  <si>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</si>
  <si>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</si>
  <si>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</si>
  <si>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</si>
  <si>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</si>
  <si>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</si>
  <si>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</si>
  <si>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</si>
  <si>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</si>
  <si>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</si>
  <si>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</si>
  <si>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</si>
  <si>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</si>
  <si>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</si>
  <si>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</si>
  <si>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</si>
  <si>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</si>
  <si>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</si>
  <si>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</si>
  <si>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</si>
  <si>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</si>
  <si>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</si>
  <si>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</si>
  <si>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</si>
  <si>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</si>
  <si>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</si>
  <si>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</si>
  <si>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</si>
  <si>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</si>
  <si>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</si>
  <si>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</si>
  <si>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</si>
  <si>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</si>
  <si>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</si>
  <si>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</si>
  <si>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</si>
  <si>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</si>
  <si>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</si>
  <si>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</si>
  <si>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</si>
  <si>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</si>
  <si>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</si>
  <si>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</si>
  <si>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</si>
  <si>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</si>
  <si>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</si>
  <si>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</si>
  <si>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</si>
  <si>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</si>
  <si>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</si>
  <si>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</si>
  <si>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</si>
  <si>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</si>
  <si>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</si>
  <si>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</si>
  <si>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</si>
  <si>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</si>
  <si>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</si>
  <si>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</si>
  <si>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</si>
  <si>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</si>
  <si>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</si>
  <si>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</si>
  <si>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</si>
  <si>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</si>
  <si>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</si>
  <si>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</si>
  <si>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</si>
  <si>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</si>
  <si>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</si>
  <si>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</si>
  <si>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</si>
  <si>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</si>
  <si>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</si>
  <si>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</si>
  <si>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</si>
  <si>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</si>
  <si>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</si>
  <si>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</si>
  <si>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</si>
  <si>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</si>
  <si>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</si>
  <si>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</si>
  <si>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</si>
  <si>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</si>
  <si>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</si>
  <si>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</si>
  <si>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</si>
  <si>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</si>
  <si>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</si>
  <si>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</si>
  <si>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</si>
  <si>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</si>
  <si>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</si>
  <si>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</si>
  <si>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</si>
  <si>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</si>
  <si>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</si>
  <si>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</si>
  <si>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</si>
  <si>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</si>
  <si>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</si>
  <si>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</si>
  <si>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</si>
  <si>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</si>
  <si>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</si>
  <si>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</si>
  <si>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</si>
  <si>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</si>
  <si>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</si>
  <si>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</si>
  <si>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</si>
  <si>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</si>
  <si>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</si>
  <si>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</si>
  <si>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</si>
  <si>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</si>
  <si>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</si>
  <si>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</si>
  <si>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</si>
  <si>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</si>
  <si>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</si>
  <si>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</si>
  <si>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</si>
  <si>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</si>
  <si>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</si>
  <si>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</si>
  <si>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</si>
  <si>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</si>
  <si>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</si>
  <si>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</si>
  <si>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</si>
  <si>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</si>
  <si>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</si>
  <si>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</si>
  <si>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</si>
  <si>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</si>
  <si>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</si>
  <si>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</si>
  <si>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</si>
  <si>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</si>
  <si>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</si>
  <si>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</si>
  <si>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</si>
  <si>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</si>
  <si>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</si>
  <si>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</si>
  <si>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</si>
  <si>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</si>
  <si>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</si>
  <si>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</si>
  <si>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</si>
  <si>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</si>
  <si>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</si>
  <si>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</si>
  <si>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</si>
  <si>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</si>
  <si>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</si>
  <si>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</si>
  <si>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</si>
  <si>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</si>
  <si>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</si>
  <si>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</si>
  <si>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</si>
  <si>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</si>
  <si>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</si>
  <si>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</si>
  <si>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</si>
  <si>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</si>
  <si>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</si>
  <si>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</si>
  <si>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</si>
  <si>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</si>
  <si>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</si>
  <si>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</si>
  <si>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</si>
  <si>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</si>
  <si>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</si>
  <si>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</si>
  <si>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</si>
  <si>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</si>
  <si>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</si>
  <si>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</si>
  <si>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</si>
  <si>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</si>
  <si>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</si>
  <si>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</si>
  <si>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</si>
  <si>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</si>
  <si>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</si>
  <si>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</si>
  <si>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</si>
  <si>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</si>
  <si>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</si>
  <si>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</si>
  <si>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</si>
  <si>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</si>
  <si>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</si>
  <si>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</si>
  <si>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</si>
  <si>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</si>
  <si>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</si>
  <si>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</si>
  <si>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</si>
  <si>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</si>
  <si>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</si>
  <si>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</si>
  <si>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</si>
  <si>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</si>
  <si>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</si>
  <si>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</si>
  <si>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</si>
  <si>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</si>
  <si>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</si>
  <si>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</si>
  <si>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</si>
  <si>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</si>
  <si>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</si>
  <si>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</si>
  <si>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</si>
  <si>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</si>
  <si>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</si>
  <si>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</si>
  <si>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</si>
  <si>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</si>
  <si>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</si>
  <si>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</si>
  <si>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</si>
  <si>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</si>
  <si>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</si>
  <si>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</si>
  <si>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</si>
  <si>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</si>
  <si>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</si>
  <si>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</si>
  <si>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</si>
  <si>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</si>
  <si>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</si>
  <si>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</si>
  <si>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</si>
  <si>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</si>
  <si>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</si>
  <si>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</si>
  <si>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</si>
  <si>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</si>
  <si>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</si>
  <si>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</si>
  <si>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</si>
  <si>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</si>
  <si>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</si>
  <si>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</si>
  <si>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</si>
  <si>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</si>
  <si>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</si>
  <si>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</si>
  <si>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</si>
  <si>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</si>
  <si>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</si>
  <si>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</si>
  <si>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</si>
  <si>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</si>
  <si>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</si>
  <si>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</si>
  <si>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</si>
  <si>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</si>
  <si>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</si>
  <si>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</si>
  <si>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</si>
  <si>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</si>
  <si>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</si>
  <si>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</si>
  <si>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</si>
  <si>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</si>
  <si>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</si>
  <si>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</si>
  <si>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</si>
  <si>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</si>
  <si>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</si>
  <si>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</si>
  <si>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</si>
  <si>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</si>
  <si>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</si>
  <si>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</si>
  <si>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</si>
  <si>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</si>
  <si>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</si>
  <si>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</si>
  <si>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</si>
  <si>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</si>
  <si>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</si>
  <si>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</si>
  <si>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</si>
  <si>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</si>
  <si>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</si>
  <si>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</si>
  <si>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</si>
  <si>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</si>
  <si>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</si>
  <si>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</si>
  <si>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</si>
  <si>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</si>
  <si>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</si>
  <si>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</si>
  <si>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</si>
  <si>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</si>
  <si>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</si>
  <si>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</si>
  <si>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</si>
  <si>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</si>
  <si>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</si>
  <si>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</si>
  <si>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</si>
  <si>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</si>
  <si>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</si>
  <si>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</si>
  <si>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</si>
  <si>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</si>
  <si>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</si>
  <si>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</si>
  <si>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</si>
  <si>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</si>
  <si>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</si>
  <si>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</si>
  <si>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</si>
  <si>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</si>
  <si>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</si>
  <si>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</si>
  <si>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</si>
  <si>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</si>
  <si>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</si>
  <si>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</si>
  <si>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</si>
  <si>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</si>
  <si>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</si>
  <si>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</si>
  <si>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</si>
  <si>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</si>
  <si>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</si>
  <si>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</si>
  <si>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</si>
  <si>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</si>
  <si>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</si>
  <si>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</si>
  <si>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</si>
  <si>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</si>
  <si>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</si>
  <si>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</si>
  <si>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</si>
  <si>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</si>
  <si>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</si>
  <si>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</si>
  <si>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</si>
  <si>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</si>
  <si>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</si>
  <si>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</si>
  <si>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</si>
  <si>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</si>
  <si>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</si>
  <si>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</si>
  <si>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</si>
  <si>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</si>
  <si>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</si>
  <si>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</si>
  <si>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</si>
  <si>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</si>
  <si>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</si>
  <si>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</si>
  <si>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</si>
  <si>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</si>
  <si>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</si>
  <si>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</si>
  <si>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</si>
  <si>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</si>
  <si>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</si>
  <si>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</si>
  <si>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</si>
  <si>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</si>
  <si>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</si>
  <si>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</si>
  <si>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</si>
  <si>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</si>
  <si>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</si>
  <si>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</si>
  <si>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</si>
  <si>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</si>
  <si>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</si>
  <si>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</si>
  <si>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</si>
  <si>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</si>
  <si>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</si>
  <si>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</si>
  <si>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</si>
  <si>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</si>
  <si>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</si>
  <si>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</si>
  <si>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</si>
  <si>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</si>
  <si>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</si>
  <si>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</si>
  <si>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</si>
  <si>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</si>
  <si>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</si>
  <si>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</si>
  <si>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</si>
  <si>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</si>
  <si>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</si>
  <si>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</si>
  <si>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</si>
  <si>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</si>
  <si>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</si>
  <si>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</si>
  <si>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</si>
  <si>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</si>
  <si>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</si>
  <si>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</si>
  <si>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</si>
  <si>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</si>
  <si>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</si>
  <si>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</si>
  <si>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</si>
  <si>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</si>
  <si>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</si>
  <si>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</si>
  <si>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</si>
  <si>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</si>
  <si>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</si>
  <si>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</si>
  <si>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</si>
  <si>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</si>
  <si>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</si>
  <si>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</si>
  <si>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</si>
  <si>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</si>
  <si>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</si>
  <si>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</si>
  <si>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</si>
  <si>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</si>
  <si>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</si>
  <si>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</si>
  <si>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</si>
  <si>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</si>
  <si>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</si>
  <si>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</si>
  <si>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</si>
  <si>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</si>
  <si>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</si>
  <si>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</si>
  <si>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</si>
  <si>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</si>
  <si>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</si>
  <si>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</si>
  <si>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</si>
  <si>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</si>
  <si>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</si>
  <si>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</si>
  <si>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</si>
  <si>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</si>
  <si>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</si>
  <si>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</si>
  <si>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</si>
  <si>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</si>
  <si>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</si>
  <si>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</si>
  <si>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</si>
  <si>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</si>
  <si>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</si>
  <si>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</si>
  <si>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</si>
  <si>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</si>
  <si>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</si>
  <si>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</si>
  <si>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</si>
  <si>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</si>
  <si>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</si>
  <si>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</si>
  <si>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</si>
  <si>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</si>
  <si>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</si>
  <si>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</si>
  <si>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</si>
  <si>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</si>
  <si>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</si>
  <si>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</si>
  <si>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</si>
  <si>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</si>
  <si>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</si>
  <si>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</si>
  <si>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</si>
  <si>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</si>
  <si>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</si>
  <si>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</si>
  <si>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</si>
  <si>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</si>
  <si>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</si>
  <si>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</si>
  <si>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</si>
  <si>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</si>
  <si>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</si>
  <si>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</si>
  <si>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</si>
  <si>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</si>
  <si>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</si>
  <si>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</si>
  <si>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</si>
  <si>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</si>
  <si>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</si>
  <si>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</si>
  <si>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</si>
  <si>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</si>
  <si>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</si>
  <si>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</si>
  <si>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</si>
  <si>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</si>
  <si>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</si>
  <si>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</si>
  <si>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</si>
  <si>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</si>
  <si>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</si>
  <si>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</si>
  <si>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</si>
  <si>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</si>
  <si>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</si>
  <si>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</si>
  <si>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</si>
  <si>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</si>
  <si>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</si>
  <si>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</si>
  <si>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</si>
  <si>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</si>
  <si>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</si>
  <si>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</si>
  <si>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</si>
  <si>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</si>
  <si>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</si>
  <si>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</si>
  <si>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</si>
  <si>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</si>
  <si>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</si>
  <si>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</si>
  <si>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</si>
  <si>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</si>
  <si>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</si>
  <si>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</si>
  <si>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</si>
  <si>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</si>
  <si>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</si>
  <si>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</si>
  <si>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</si>
  <si>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</si>
  <si>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</si>
  <si>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</si>
  <si>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</si>
  <si>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</si>
  <si>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</si>
  <si>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</si>
  <si>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</si>
  <si>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</si>
  <si>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</si>
  <si>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</si>
  <si>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</si>
  <si>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</si>
  <si>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</si>
  <si>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</si>
  <si>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</si>
  <si>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</si>
  <si>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</si>
  <si>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</si>
  <si>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</si>
  <si>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</si>
  <si>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</si>
  <si>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</si>
  <si>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</si>
  <si>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</si>
  <si>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</si>
  <si>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</si>
  <si>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</si>
  <si>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</si>
  <si>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</si>
  <si>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</si>
  <si>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</si>
  <si>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</si>
  <si>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</si>
  <si>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</si>
  <si>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</si>
  <si>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</si>
  <si>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</si>
  <si>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</si>
  <si>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</si>
  <si>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</si>
  <si>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</si>
  <si>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</si>
  <si>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</si>
  <si>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</si>
  <si>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</si>
  <si>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</si>
  <si>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</si>
  <si>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</si>
  <si>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</si>
  <si>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</si>
  <si>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</si>
  <si>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</si>
  <si>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</si>
  <si>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</si>
  <si>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</si>
  <si>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</si>
  <si>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</si>
  <si>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</si>
  <si>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</si>
  <si>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</si>
  <si>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</si>
  <si>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</si>
  <si>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</si>
  <si>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</si>
  <si>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</si>
  <si>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</si>
  <si>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</si>
  <si>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</si>
  <si>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</si>
  <si>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</si>
  <si>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</si>
  <si>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</si>
  <si>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</si>
  <si>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</si>
  <si>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</si>
  <si>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</si>
  <si>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</si>
  <si>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</si>
  <si>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</si>
  <si>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</si>
  <si>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</si>
  <si>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</si>
  <si>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</si>
  <si>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</si>
  <si>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</si>
  <si>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</si>
  <si>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</si>
  <si>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</si>
  <si>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</si>
  <si>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</si>
  <si>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</si>
  <si>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</si>
  <si>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</si>
  <si>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</si>
  <si>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</si>
  <si>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</si>
  <si>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</si>
  <si>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</si>
  <si>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</si>
  <si>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</si>
  <si>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</si>
  <si>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</si>
  <si>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</si>
  <si>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</si>
  <si>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</si>
  <si>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</si>
  <si>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</si>
  <si>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</si>
  <si>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</si>
  <si>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</si>
  <si>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</si>
  <si>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</si>
  <si>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</si>
  <si>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</si>
  <si>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</si>
  <si>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</si>
  <si>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</si>
  <si>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</si>
  <si>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</si>
  <si>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</si>
  <si>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</si>
  <si>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</si>
  <si>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</si>
  <si>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</si>
  <si>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</si>
  <si>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</si>
  <si>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</si>
  <si>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</si>
  <si>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</si>
  <si>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</si>
  <si>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</si>
  <si>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</si>
  <si>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</si>
  <si>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</si>
  <si>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</si>
  <si>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</si>
  <si>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</si>
  <si>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</si>
  <si>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</si>
  <si>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</si>
  <si>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</si>
  <si>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</si>
  <si>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</si>
  <si>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</si>
  <si>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</si>
  <si>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</si>
  <si>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</si>
  <si>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</si>
  <si>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</si>
  <si>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</si>
  <si>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</si>
  <si>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</si>
  <si>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</si>
  <si>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</si>
  <si>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</si>
  <si>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</si>
  <si>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</si>
  <si>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</si>
  <si>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</si>
  <si>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</si>
  <si>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</si>
  <si>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</si>
  <si>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</si>
  <si>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</si>
  <si>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</si>
  <si>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</si>
  <si>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</si>
  <si>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</si>
  <si>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</si>
  <si>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</si>
  <si>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</si>
  <si>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</si>
  <si>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</si>
  <si>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</si>
  <si>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</si>
  <si>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</si>
  <si>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</si>
  <si>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</si>
  <si>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</si>
  <si>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</si>
  <si>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</si>
  <si>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</si>
  <si>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</si>
  <si>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</si>
  <si>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</si>
  <si>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</si>
  <si>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</si>
  <si>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</si>
  <si>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</si>
  <si>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</si>
  <si>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</si>
  <si>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</si>
  <si>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</si>
  <si>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</si>
  <si>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</si>
  <si>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</si>
  <si>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</si>
  <si>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</si>
  <si>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</si>
  <si>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</si>
  <si>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</si>
  <si>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</si>
  <si>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</si>
  <si>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</si>
  <si>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</si>
  <si>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</si>
  <si>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</si>
  <si>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</si>
  <si>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</si>
  <si>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</si>
  <si>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</si>
  <si>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</si>
  <si>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</si>
  <si>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</si>
  <si>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</si>
  <si>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</si>
  <si>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</si>
  <si>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</si>
  <si>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</si>
  <si>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</si>
  <si>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</si>
  <si>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</si>
  <si>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</si>
  <si>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</si>
  <si>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</si>
  <si>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</si>
  <si>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</si>
  <si>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</si>
  <si>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</si>
  <si>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</si>
  <si>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</si>
  <si>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</si>
  <si>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</si>
  <si>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</si>
  <si>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</si>
  <si>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</si>
  <si>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</si>
  <si>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</si>
  <si>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</si>
  <si>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</si>
  <si>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</si>
  <si>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</si>
  <si>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</si>
  <si>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</si>
  <si>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</si>
  <si>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</si>
  <si>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</si>
  <si>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</si>
  <si>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</si>
  <si>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</si>
  <si>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</si>
  <si>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</si>
  <si>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</si>
  <si>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</si>
  <si>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</si>
  <si>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</si>
  <si>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</si>
  <si>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</si>
  <si>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</si>
  <si>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</si>
  <si>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</si>
  <si>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</si>
  <si>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</si>
  <si>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</si>
  <si>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</si>
  <si>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</si>
  <si>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</si>
  <si>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</si>
  <si>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</si>
  <si>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</si>
  <si>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</si>
  <si>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</si>
  <si>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</si>
  <si>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</si>
  <si>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</si>
  <si>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</si>
  <si>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</si>
  <si>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</si>
  <si>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</si>
  <si>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</si>
  <si>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</si>
  <si>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</si>
  <si>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</si>
  <si>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</si>
  <si>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</si>
  <si>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</si>
  <si>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</si>
  <si>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</si>
  <si>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</si>
  <si>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</si>
  <si>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</si>
  <si>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</si>
  <si>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</si>
  <si>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</si>
  <si>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</si>
  <si>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</si>
  <si>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</si>
  <si>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</si>
  <si>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</si>
  <si>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</si>
  <si>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</si>
  <si>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</si>
  <si>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</si>
  <si>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</si>
  <si>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</si>
  <si>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</si>
  <si>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</si>
  <si>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</si>
  <si>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</si>
  <si>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</si>
  <si>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</si>
  <si>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</si>
  <si>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</si>
  <si>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</si>
  <si>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</si>
  <si>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</si>
  <si>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</si>
  <si>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</si>
  <si>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</si>
  <si>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</si>
  <si>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</si>
  <si>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</si>
  <si>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</si>
  <si>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</si>
  <si>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</si>
  <si>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</si>
  <si>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</si>
  <si>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</si>
  <si>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</si>
  <si>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</si>
  <si>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</si>
  <si>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</si>
  <si>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</si>
  <si>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</si>
  <si>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</si>
  <si>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</si>
  <si>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</si>
  <si>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</si>
  <si>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</si>
  <si>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</si>
  <si>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</si>
  <si>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</si>
  <si>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</si>
  <si>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</si>
  <si>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</si>
  <si>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</si>
  <si>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</si>
  <si>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</si>
  <si>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</si>
  <si>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</si>
  <si>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</si>
  <si>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</si>
  <si>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</si>
  <si>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</si>
  <si>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</si>
  <si>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</si>
  <si>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</si>
  <si>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</si>
  <si>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</si>
  <si>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</si>
  <si>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</si>
  <si>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</si>
  <si>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</si>
  <si>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</si>
  <si>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</si>
  <si>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</si>
  <si>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</si>
  <si>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</si>
  <si>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</si>
  <si>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</si>
  <si>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</si>
  <si>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</si>
  <si>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</si>
  <si>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</si>
  <si>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</si>
  <si>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</si>
  <si>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</si>
  <si>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</si>
  <si>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</si>
  <si>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</si>
  <si>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</si>
  <si>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</si>
  <si>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</si>
  <si>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</si>
  <si>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</si>
  <si>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</si>
  <si>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</si>
  <si>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</si>
  <si>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</si>
  <si>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</si>
  <si>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</si>
  <si>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</si>
  <si>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</si>
  <si>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</si>
  <si>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</si>
  <si>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</si>
  <si>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</si>
  <si>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</si>
  <si>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</si>
  <si>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</si>
  <si>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</si>
  <si>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</si>
  <si>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</si>
  <si>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</si>
  <si>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</si>
  <si>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</si>
  <si>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</si>
  <si>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</si>
  <si>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</si>
  <si>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</si>
  <si>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</si>
  <si>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</si>
  <si>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</si>
  <si>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</si>
  <si>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</si>
  <si>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</si>
  <si>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</si>
  <si>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</si>
  <si>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</si>
  <si>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</si>
  <si>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</si>
  <si>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</si>
  <si>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</si>
  <si>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</si>
  <si>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</si>
  <si>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</si>
  <si>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</si>
  <si>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</si>
  <si>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</si>
  <si>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</si>
  <si>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</si>
  <si>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</si>
  <si>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</si>
  <si>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</si>
  <si>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</si>
  <si>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</si>
  <si>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</si>
  <si>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</si>
  <si>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</si>
  <si>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</si>
  <si>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</si>
  <si>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</si>
  <si>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</si>
  <si>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</si>
  <si>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</si>
  <si>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</si>
  <si>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</si>
  <si>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</si>
  <si>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</si>
  <si>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</si>
  <si>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</si>
  <si>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</si>
  <si>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</si>
  <si>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</si>
  <si>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</si>
  <si>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</si>
  <si>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</si>
  <si>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</si>
  <si>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</si>
  <si>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</si>
  <si>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</si>
  <si>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</si>
  <si>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</si>
  <si>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</si>
  <si>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</si>
  <si>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</si>
  <si>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</si>
  <si>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</si>
  <si>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</si>
  <si>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</si>
  <si>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</si>
  <si>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</si>
  <si>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</si>
  <si>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</si>
  <si>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</si>
  <si>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</si>
  <si>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</si>
  <si>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</si>
  <si>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</si>
  <si>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</si>
  <si>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</si>
  <si>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</si>
  <si>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</si>
  <si>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</si>
  <si>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</si>
  <si>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</si>
  <si>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</si>
  <si>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</si>
  <si>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</si>
  <si>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</si>
  <si>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</si>
  <si>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</si>
  <si>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</si>
  <si>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</si>
  <si>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</si>
  <si>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</si>
  <si>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</si>
  <si>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</si>
  <si>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</si>
  <si>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</si>
  <si>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</si>
  <si>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</si>
  <si>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</si>
  <si>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</si>
  <si>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</si>
  <si>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</si>
  <si>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</si>
  <si>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</si>
  <si>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</si>
  <si>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</si>
  <si>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</si>
  <si>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</si>
  <si>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</si>
  <si>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</si>
  <si>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</si>
  <si>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</si>
  <si>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</si>
  <si>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</si>
  <si>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</si>
  <si>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</si>
  <si>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</si>
  <si>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</si>
  <si>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</si>
  <si>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</si>
  <si>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</si>
  <si>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</si>
  <si>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</si>
  <si>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</si>
  <si>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</si>
  <si>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</si>
  <si>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</si>
  <si>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</si>
  <si>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</si>
  <si>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</si>
  <si>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</si>
  <si>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</si>
  <si>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</si>
  <si>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</si>
  <si>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</si>
  <si>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</si>
  <si>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</si>
  <si>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</si>
  <si>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</si>
  <si>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</si>
  <si>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</si>
  <si>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</si>
  <si>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</si>
  <si>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</si>
  <si>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</si>
  <si>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</si>
  <si>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</si>
  <si>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</si>
  <si>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</si>
  <si>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</si>
  <si>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</si>
  <si>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</si>
  <si>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</si>
  <si>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</si>
  <si>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</si>
  <si>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</si>
  <si>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</si>
  <si>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</si>
  <si>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</si>
  <si>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</si>
  <si>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</si>
  <si>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</si>
  <si>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</si>
  <si>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</si>
  <si>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</si>
  <si>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</si>
  <si>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</si>
  <si>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</si>
  <si>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</si>
  <si>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</si>
  <si>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</si>
  <si>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</si>
  <si>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</si>
  <si>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</si>
  <si>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</si>
  <si>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</si>
  <si>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</si>
  <si>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</si>
  <si>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</si>
  <si>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</si>
  <si>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</si>
  <si>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</si>
  <si>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</si>
  <si>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</si>
  <si>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</si>
  <si>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</si>
  <si>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</si>
  <si>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</si>
  <si>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</si>
  <si>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</si>
  <si>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</si>
  <si>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</si>
  <si>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</si>
  <si>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</si>
  <si>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</si>
  <si>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</si>
  <si>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</si>
  <si>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</si>
  <si>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</si>
  <si>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</si>
  <si>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</si>
  <si>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</si>
  <si>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</si>
  <si>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</si>
  <si>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</si>
  <si>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</si>
  <si>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</si>
  <si>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</si>
  <si>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</si>
  <si>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</si>
  <si>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</si>
  <si>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</si>
  <si>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</si>
  <si>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</si>
  <si>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</si>
  <si>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</si>
  <si>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</si>
  <si>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</si>
  <si>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</si>
  <si>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</si>
  <si>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</si>
  <si>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</si>
  <si>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</si>
  <si>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</si>
  <si>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</si>
  <si>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</si>
  <si>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</si>
  <si>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</si>
  <si>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</si>
  <si>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</si>
  <si>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</si>
  <si>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</si>
  <si>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</si>
  <si>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</si>
  <si>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</si>
  <si>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</si>
  <si>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</si>
  <si>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</si>
  <si>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</si>
  <si>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</si>
  <si>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</si>
  <si>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</si>
  <si>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</si>
  <si>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</si>
  <si>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</si>
  <si>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</si>
  <si>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</si>
  <si>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</si>
  <si>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</si>
  <si>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</si>
  <si>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</si>
  <si>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</si>
  <si>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</si>
  <si>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</si>
  <si>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</si>
  <si>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</si>
  <si>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</si>
  <si>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</si>
  <si>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</si>
  <si>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</si>
  <si>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</si>
  <si>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</si>
  <si>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</si>
  <si>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</si>
  <si>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</si>
  <si>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</si>
  <si>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</si>
  <si>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</si>
  <si>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</si>
  <si>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</si>
  <si>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</si>
  <si>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</si>
  <si>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</si>
  <si>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</si>
  <si>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</si>
  <si>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</si>
  <si>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</si>
  <si>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</si>
  <si>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</si>
  <si>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</si>
  <si>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</si>
  <si>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</si>
  <si>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</si>
  <si>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</si>
  <si>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</si>
  <si>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</si>
  <si>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</si>
  <si>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</si>
  <si>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</si>
  <si>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</si>
  <si>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</si>
  <si>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</si>
  <si>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</si>
  <si>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</si>
  <si>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</si>
  <si>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</si>
  <si>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</si>
  <si>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</si>
  <si>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</si>
  <si>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</si>
  <si>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</si>
  <si>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</si>
  <si>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</si>
  <si>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</si>
  <si>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</si>
  <si>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</si>
  <si>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</si>
  <si>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</si>
  <si>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</si>
  <si>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</si>
  <si>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</si>
  <si>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</si>
  <si>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</si>
  <si>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</si>
  <si>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</si>
  <si>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</si>
  <si>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</si>
  <si>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</si>
  <si>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</si>
  <si>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</si>
  <si>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</si>
  <si>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</si>
  <si>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</si>
  <si>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</si>
  <si>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</si>
  <si>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</si>
  <si>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</si>
  <si>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</si>
  <si>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</si>
  <si>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</si>
  <si>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</si>
  <si>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</si>
  <si>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</si>
  <si>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</si>
  <si>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</si>
  <si>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</si>
  <si>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</si>
  <si>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</si>
  <si>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</si>
  <si>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</si>
  <si>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</si>
  <si>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</si>
  <si>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</si>
  <si>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</si>
  <si>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</si>
  <si>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</si>
  <si>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</si>
  <si>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</si>
  <si>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</si>
  <si>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</si>
  <si>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</si>
  <si>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</si>
  <si>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</si>
  <si>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</si>
  <si>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</si>
  <si>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</si>
  <si>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</si>
  <si>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</si>
  <si>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</si>
  <si>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</si>
  <si>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</si>
  <si>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</si>
  <si>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</si>
  <si>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</si>
  <si>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</si>
  <si>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</si>
  <si>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</si>
  <si>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</si>
  <si>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</si>
  <si>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</si>
  <si>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</si>
  <si>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</si>
  <si>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</si>
  <si>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</si>
  <si>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</si>
  <si>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</si>
  <si>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</si>
  <si>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</si>
  <si>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</si>
  <si>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</si>
  <si>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</si>
  <si>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</si>
  <si>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</si>
  <si>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</si>
  <si>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</si>
  <si>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</si>
  <si>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</si>
  <si>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</si>
  <si>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</si>
  <si>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</si>
  <si>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</si>
  <si>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</si>
  <si>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</si>
  <si>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</si>
  <si>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</si>
  <si>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</si>
  <si>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</si>
  <si>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</si>
  <si>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</si>
  <si>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</si>
  <si>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</si>
  <si>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</si>
  <si>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</si>
  <si>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</si>
  <si>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</si>
  <si>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</si>
  <si>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</si>
  <si>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</si>
  <si>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</si>
  <si>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</si>
  <si>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</si>
  <si>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</si>
  <si>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</si>
  <si>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</si>
  <si>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</si>
  <si>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</si>
  <si>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</si>
  <si>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</si>
  <si>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</si>
  <si>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</si>
  <si>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</si>
  <si>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</si>
  <si>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</si>
  <si>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</si>
  <si>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</si>
  <si>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</si>
  <si>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</si>
  <si>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</si>
  <si>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</si>
  <si>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</si>
  <si>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</si>
  <si>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</si>
  <si>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</si>
  <si>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</si>
  <si>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</si>
  <si>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</si>
  <si>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</si>
  <si>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</si>
  <si>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</si>
  <si>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</si>
  <si>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</si>
  <si>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</si>
  <si>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</si>
  <si>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</si>
  <si>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</si>
  <si>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</si>
  <si>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</si>
  <si>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</si>
  <si>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</si>
  <si>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</si>
  <si>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</si>
  <si>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</si>
  <si>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</si>
  <si>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</si>
  <si>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</si>
  <si>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</si>
  <si>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</si>
  <si>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</si>
  <si>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</si>
  <si>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</si>
  <si>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</si>
  <si>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</si>
  <si>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</si>
  <si>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</si>
  <si>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</si>
  <si>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</si>
  <si>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</si>
  <si>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</si>
  <si>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</si>
  <si>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</si>
  <si>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</si>
  <si>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</si>
  <si>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</si>
  <si>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</si>
  <si>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</si>
  <si>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</si>
  <si>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</si>
  <si>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</si>
  <si>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</si>
  <si>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</si>
  <si>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</si>
  <si>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</si>
  <si>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</si>
  <si>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</si>
  <si>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</si>
  <si>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</si>
  <si>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</si>
  <si>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</si>
  <si>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</si>
  <si>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</si>
  <si>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</si>
  <si>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</si>
  <si>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</si>
  <si>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</si>
  <si>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</si>
  <si>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</si>
  <si>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</si>
  <si>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</si>
  <si>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</si>
  <si>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</si>
  <si>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</si>
  <si>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</si>
  <si>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</si>
  <si>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</si>
  <si>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</si>
  <si>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</si>
  <si>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</si>
  <si>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</si>
  <si>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</si>
  <si>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</si>
  <si>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</si>
  <si>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</si>
  <si>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</si>
  <si>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</si>
  <si>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</si>
  <si>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</si>
  <si>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</si>
  <si>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</si>
  <si>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</si>
  <si>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</si>
  <si>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</si>
  <si>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</si>
  <si>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</si>
  <si>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</si>
  <si>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</si>
  <si>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</si>
  <si>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</si>
  <si>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</si>
  <si>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</si>
  <si>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</si>
  <si>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</si>
  <si>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</si>
  <si>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</si>
  <si>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</si>
  <si>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</si>
  <si>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</si>
  <si>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</si>
  <si>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</si>
  <si>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</si>
  <si>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</si>
  <si>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</si>
  <si>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</si>
  <si>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</si>
  <si>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</si>
  <si>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</si>
  <si>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</si>
  <si>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</si>
  <si>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</si>
  <si>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</si>
  <si>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</si>
  <si>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</si>
  <si>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</si>
  <si>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</si>
  <si>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</si>
  <si>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</si>
  <si>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</si>
  <si>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</si>
  <si>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</si>
  <si>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</si>
  <si>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</si>
  <si>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</si>
  <si>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</si>
  <si>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</si>
  <si>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</si>
  <si>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</si>
  <si>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</si>
  <si>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</si>
  <si>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</si>
  <si>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</si>
  <si>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</si>
  <si>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</si>
  <si>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</si>
  <si>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</si>
  <si>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</si>
  <si>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</si>
  <si>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</si>
  <si>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</si>
  <si>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</si>
  <si>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</si>
  <si>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</si>
  <si>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</si>
  <si>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</si>
  <si>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</si>
  <si>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</si>
  <si>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</si>
  <si>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</si>
  <si>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</si>
  <si>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</si>
  <si>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</si>
  <si>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</si>
  <si>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</si>
  <si>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</si>
  <si>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</si>
  <si>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</si>
  <si>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</si>
  <si>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</si>
  <si>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</si>
  <si>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</si>
  <si>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</si>
  <si>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</si>
  <si>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</si>
  <si>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</si>
  <si>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</si>
  <si>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</si>
  <si>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</si>
  <si>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</si>
  <si>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</si>
  <si>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</si>
  <si>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</si>
  <si>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</si>
  <si>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</si>
  <si>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</si>
  <si>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</si>
  <si>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</si>
  <si>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</si>
  <si>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</si>
  <si>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</si>
  <si>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</si>
  <si>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</si>
  <si>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</si>
  <si>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</si>
  <si>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</si>
  <si>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</si>
  <si>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</si>
  <si>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</si>
  <si>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</si>
  <si>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</si>
  <si>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</si>
  <si>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</si>
  <si>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</si>
  <si>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</si>
  <si>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</si>
  <si>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</si>
  <si>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</si>
  <si>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</si>
  <si>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</si>
  <si>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</si>
  <si>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</si>
  <si>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</si>
  <si>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</si>
  <si>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</si>
  <si>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</si>
  <si>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</si>
  <si>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</si>
  <si>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</si>
  <si>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</si>
  <si>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</si>
  <si>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</si>
  <si>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</si>
  <si>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</si>
  <si>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</si>
  <si>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</si>
  <si>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</si>
  <si>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</si>
  <si>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</si>
  <si>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</si>
  <si>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</si>
  <si>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</si>
  <si>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</si>
  <si>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</si>
  <si>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</si>
  <si>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</si>
  <si>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</si>
  <si>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</si>
  <si>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</si>
  <si>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</si>
  <si>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</si>
  <si>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</si>
  <si>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</si>
  <si>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</si>
  <si>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</si>
  <si>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</si>
  <si>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</si>
  <si>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</si>
  <si>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</si>
  <si>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</si>
  <si>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</si>
  <si>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</si>
  <si>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</si>
  <si>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</si>
  <si>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</si>
  <si>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</si>
  <si>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</si>
  <si>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</si>
  <si>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</si>
  <si>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</si>
  <si>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</si>
  <si>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</si>
  <si>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</si>
  <si>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</si>
  <si>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</si>
  <si>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</si>
  <si>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</si>
  <si>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</si>
  <si>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</si>
  <si>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</si>
  <si>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</si>
  <si>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</si>
  <si>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</si>
  <si>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</si>
  <si>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</si>
  <si>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</si>
  <si>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</si>
  <si>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</si>
  <si>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</si>
  <si>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</si>
  <si>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</si>
  <si>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</si>
  <si>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</si>
  <si>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</si>
  <si>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</si>
  <si>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</si>
  <si>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</si>
  <si>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</si>
  <si>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</si>
  <si>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</si>
  <si>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</si>
  <si>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</si>
  <si>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</si>
  <si>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</si>
  <si>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</si>
  <si>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</si>
  <si>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</si>
  <si>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</si>
  <si>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</si>
  <si>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</si>
  <si>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</si>
  <si>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</si>
  <si>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</si>
  <si>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</si>
  <si>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</si>
  <si>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</si>
  <si>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</si>
  <si>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</si>
  <si>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</si>
  <si>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</si>
  <si>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</si>
  <si>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</si>
  <si>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</si>
  <si>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</si>
  <si>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</si>
  <si>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</si>
  <si>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</si>
  <si>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</si>
  <si>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</si>
  <si>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</si>
  <si>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</si>
  <si>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</si>
  <si>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</si>
  <si>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</si>
  <si>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</si>
  <si>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</si>
  <si>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</si>
  <si>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</si>
  <si>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</si>
  <si>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</si>
  <si>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</si>
  <si>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</si>
  <si>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</si>
  <si>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</si>
  <si>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</si>
  <si>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</si>
  <si>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</si>
  <si>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</si>
  <si>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</si>
  <si>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</si>
  <si>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</si>
  <si>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</si>
  <si>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</si>
  <si>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</si>
  <si>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</si>
  <si>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</si>
  <si>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</si>
  <si>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</si>
  <si>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</si>
  <si>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</si>
  <si>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</si>
  <si>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</si>
  <si>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</si>
  <si>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</si>
  <si>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</si>
  <si>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</si>
  <si>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</si>
  <si>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</si>
  <si>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</si>
  <si>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</si>
  <si>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</si>
  <si>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</si>
  <si>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</si>
  <si>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</si>
  <si>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</si>
  <si>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</si>
  <si>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</si>
  <si>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</si>
  <si>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</si>
  <si>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</si>
  <si>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</si>
  <si>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</si>
  <si>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</si>
  <si>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</si>
  <si>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</si>
  <si>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</si>
  <si>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</si>
  <si>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</si>
  <si>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</si>
  <si>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</si>
  <si>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</si>
  <si>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</si>
  <si>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</si>
  <si>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</si>
  <si>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</si>
  <si>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</si>
  <si>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</si>
  <si>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</si>
  <si>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</si>
  <si>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</si>
  <si>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</si>
  <si>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</si>
  <si>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</si>
  <si>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</si>
  <si>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</si>
  <si>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</si>
  <si>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</si>
  <si>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</si>
  <si>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</si>
  <si>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</si>
  <si>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</si>
  <si>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</si>
  <si>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</si>
  <si>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</si>
  <si>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</si>
  <si>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</si>
  <si>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</si>
  <si>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</si>
  <si>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</si>
  <si>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</si>
  <si>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</si>
  <si>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</si>
  <si>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</si>
  <si>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</si>
  <si>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</si>
  <si>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</si>
  <si>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</si>
  <si>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</si>
  <si>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</si>
  <si>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</si>
  <si>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</si>
  <si>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</si>
  <si>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</si>
  <si>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</si>
  <si>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</si>
  <si>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</si>
  <si>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</si>
  <si>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</si>
  <si>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</si>
  <si>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</si>
  <si>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</si>
  <si>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</si>
  <si>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</si>
  <si>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</si>
  <si>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</si>
  <si>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</si>
  <si>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</si>
  <si>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</si>
  <si>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</si>
  <si>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</si>
  <si>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</si>
  <si>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</si>
  <si>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</si>
  <si>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</si>
  <si>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</si>
  <si>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</si>
  <si>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</si>
  <si>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</si>
  <si>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</si>
  <si>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</si>
  <si>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</si>
  <si>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</si>
  <si>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</si>
  <si>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</si>
  <si>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</si>
  <si>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</si>
  <si>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</si>
  <si>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</si>
  <si>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</si>
  <si>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</si>
  <si>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</si>
  <si>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</si>
  <si>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</si>
  <si>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</si>
  <si>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</si>
  <si>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</si>
  <si>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</si>
  <si>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</si>
  <si>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</si>
  <si>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</si>
  <si>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</si>
  <si>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</si>
  <si>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</si>
  <si>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</si>
  <si>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</si>
  <si>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</si>
  <si>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</si>
  <si>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</si>
  <si>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</si>
  <si>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</si>
  <si>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</si>
  <si>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</si>
  <si>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</si>
  <si>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</si>
  <si>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</si>
  <si>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</si>
  <si>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</si>
  <si>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</si>
  <si>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</si>
  <si>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</si>
  <si>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</si>
  <si>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</si>
  <si>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</si>
  <si>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</si>
  <si>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</si>
  <si>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</si>
  <si>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</si>
  <si>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</si>
  <si>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</si>
  <si>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</si>
  <si>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</si>
  <si>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</si>
  <si>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</si>
  <si>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</si>
  <si>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</si>
  <si>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</si>
  <si>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</si>
  <si>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</si>
  <si>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</si>
  <si>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</si>
  <si>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</si>
  <si>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</si>
  <si>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</si>
  <si>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</si>
  <si>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</si>
  <si>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</si>
  <si>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</si>
  <si>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</si>
  <si>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</si>
  <si>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</si>
  <si>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</si>
  <si>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</si>
  <si>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</si>
  <si>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</si>
  <si>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</si>
  <si>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</si>
  <si>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</si>
  <si>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</si>
  <si>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</si>
  <si>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</si>
  <si>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</si>
  <si>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</si>
  <si>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</si>
  <si>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</si>
  <si>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</si>
  <si>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</si>
  <si>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</si>
  <si>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</si>
  <si>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</si>
  <si>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</si>
  <si>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</si>
  <si>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</si>
  <si>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</si>
  <si>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</si>
  <si>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</si>
  <si>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</si>
  <si>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</si>
  <si>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</si>
  <si>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</si>
  <si>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</si>
  <si>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</si>
  <si>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</si>
  <si>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</si>
  <si>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</si>
  <si>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</si>
  <si>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</si>
  <si>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</si>
  <si>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</si>
  <si>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</si>
  <si>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</si>
  <si>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</si>
  <si>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</si>
  <si>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</si>
  <si>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</si>
  <si>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</si>
  <si>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</si>
  <si>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</si>
  <si>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</si>
  <si>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</si>
  <si>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</si>
  <si>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</si>
  <si>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</si>
  <si>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</si>
  <si>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</si>
  <si>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</si>
  <si>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</si>
  <si>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</si>
  <si>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</si>
  <si>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</si>
  <si>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</si>
  <si>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</si>
  <si>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</si>
  <si>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</si>
  <si>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</si>
  <si>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</si>
  <si>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</si>
  <si>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</si>
  <si>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</si>
  <si>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</si>
  <si>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</si>
  <si>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</si>
  <si>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</si>
  <si>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</si>
  <si>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</si>
  <si>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</si>
  <si>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</si>
  <si>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</si>
  <si>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</si>
  <si>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</si>
  <si>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</si>
  <si>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</si>
  <si>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</si>
  <si>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</si>
  <si>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</si>
  <si>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</si>
  <si>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</si>
  <si>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</si>
  <si>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</si>
  <si>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</si>
  <si>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</si>
  <si>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</si>
  <si>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</si>
  <si>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</si>
  <si>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</si>
  <si>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</si>
  <si>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</si>
  <si>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</si>
  <si>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</si>
  <si>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</si>
  <si>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</si>
  <si>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</si>
  <si>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</si>
  <si>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</si>
  <si>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</si>
  <si>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</si>
  <si>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</si>
  <si>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</si>
  <si>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</si>
  <si>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</si>
  <si>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</si>
  <si>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</si>
  <si>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</si>
  <si>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</si>
  <si>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</si>
  <si>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</si>
  <si>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</si>
  <si>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</si>
  <si>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</si>
  <si>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</si>
  <si>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</si>
  <si>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</si>
  <si>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</si>
  <si>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</si>
  <si>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</si>
  <si>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</si>
  <si>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</si>
  <si>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</si>
  <si>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</si>
  <si>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</si>
  <si>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</si>
  <si>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</si>
  <si>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</si>
  <si>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</si>
  <si>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</si>
  <si>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</si>
  <si>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</si>
  <si>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</si>
  <si>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</si>
  <si>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</si>
  <si>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</si>
  <si>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</si>
  <si>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</si>
  <si>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</si>
  <si>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</si>
  <si>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</si>
  <si>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</si>
  <si>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</si>
  <si>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</si>
  <si>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</si>
  <si>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</si>
  <si>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</si>
  <si>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</si>
  <si>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</si>
  <si>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</si>
  <si>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</si>
  <si>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</si>
  <si>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</si>
  <si>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</si>
  <si>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</si>
  <si>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</si>
  <si>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</si>
  <si>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</si>
  <si>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</si>
  <si>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</si>
  <si>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</si>
  <si>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</si>
  <si>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</si>
  <si>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</si>
  <si>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</si>
  <si>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</si>
  <si>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</si>
  <si>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</si>
  <si>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</si>
  <si>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</si>
  <si>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</si>
  <si>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</si>
  <si>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</si>
  <si>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</si>
  <si>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</si>
  <si>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</si>
  <si>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</si>
  <si>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</si>
  <si>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</si>
  <si>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</si>
  <si>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</si>
  <si>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</si>
  <si>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</si>
  <si>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</si>
  <si>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</si>
  <si>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</si>
  <si>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</si>
  <si>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</si>
  <si>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</si>
  <si>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</si>
  <si>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</si>
  <si>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</si>
  <si>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</si>
  <si>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</si>
  <si>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</si>
  <si>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</si>
  <si>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</si>
  <si>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</si>
  <si>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</si>
  <si>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</si>
  <si>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</si>
  <si>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</si>
  <si>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</si>
  <si>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</si>
  <si>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</si>
  <si>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</si>
  <si>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</si>
  <si>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</si>
  <si>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</si>
  <si>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</si>
  <si>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</si>
  <si>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</si>
  <si>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</si>
  <si>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</si>
  <si>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</si>
  <si>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</si>
  <si>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</si>
  <si>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</si>
  <si>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</si>
  <si>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</si>
  <si>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</si>
  <si>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</si>
  <si>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</si>
  <si>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</si>
  <si>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</si>
  <si>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</si>
  <si>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</si>
  <si>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</si>
  <si>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</si>
  <si>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</si>
  <si>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</si>
  <si>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</si>
  <si>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</si>
  <si>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</si>
  <si>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</si>
  <si>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</si>
  <si>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</si>
  <si>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</si>
  <si>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</si>
  <si>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</si>
  <si>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</si>
  <si>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</si>
  <si>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</si>
  <si>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</si>
  <si>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</si>
  <si>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</si>
  <si>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</si>
  <si>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</si>
  <si>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</si>
  <si>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</si>
  <si>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</si>
  <si>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</si>
  <si>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</si>
  <si>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</si>
  <si>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</si>
  <si>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</si>
  <si>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</si>
  <si>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</si>
  <si>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</si>
  <si>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</si>
  <si>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</si>
  <si>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</si>
  <si>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</si>
  <si>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</si>
  <si>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</si>
  <si>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</si>
  <si>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</si>
  <si>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</si>
  <si>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</si>
  <si>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</si>
  <si>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</si>
  <si>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</si>
  <si>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</si>
  <si>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</si>
  <si>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</si>
  <si>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</si>
  <si>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</si>
  <si>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</si>
  <si>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</si>
  <si>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</si>
  <si>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</si>
  <si>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</si>
  <si>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</si>
  <si>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</si>
  <si>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</si>
  <si>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</si>
  <si>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</si>
  <si>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</si>
  <si>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</si>
  <si>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</si>
  <si>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</si>
  <si>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</si>
  <si>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</si>
  <si>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</si>
  <si>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</si>
  <si>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</si>
  <si>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</si>
  <si>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</si>
  <si>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</si>
  <si>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</si>
  <si>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</si>
  <si>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</si>
  <si>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</si>
  <si>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</si>
  <si>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</si>
  <si>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</si>
  <si>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</si>
  <si>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</si>
  <si>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</si>
  <si>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</si>
  <si>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</si>
  <si>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</si>
  <si>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</si>
  <si>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</si>
  <si>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</si>
  <si>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</si>
  <si>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</si>
  <si>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</si>
  <si>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</si>
  <si>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</si>
  <si>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</si>
  <si>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</si>
  <si>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</si>
  <si>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</si>
  <si>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</si>
  <si>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</si>
  <si>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</si>
  <si>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</si>
  <si>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</si>
  <si>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</si>
  <si>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</si>
  <si>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</si>
  <si>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</si>
  <si>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</si>
  <si>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</si>
  <si>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</si>
  <si>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</si>
  <si>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</si>
  <si>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</si>
  <si>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</si>
  <si>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</si>
  <si>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</si>
  <si>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</si>
  <si>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</si>
  <si>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</si>
  <si>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</si>
  <si>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</si>
  <si>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</si>
  <si>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</si>
  <si>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</si>
  <si>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</si>
  <si>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</si>
  <si>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</si>
  <si>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</si>
  <si>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</si>
  <si>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</si>
  <si>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</si>
  <si>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</si>
  <si>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</si>
  <si>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</si>
  <si>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</si>
  <si>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</si>
  <si>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</si>
  <si>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</si>
  <si>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</si>
  <si>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</si>
  <si>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</si>
  <si>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</si>
  <si>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</si>
  <si>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</si>
  <si>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</si>
  <si>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</si>
  <si>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</si>
  <si>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</si>
  <si>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</si>
  <si>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</si>
  <si>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</si>
  <si>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</si>
  <si>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</si>
  <si>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</si>
  <si>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</si>
  <si>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</si>
  <si>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</si>
  <si>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</si>
  <si>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</si>
  <si>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</si>
  <si>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</si>
  <si>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</si>
  <si>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</si>
  <si>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</si>
  <si>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</si>
  <si>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</si>
  <si>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</si>
  <si>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</si>
  <si>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</si>
  <si>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</si>
  <si>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</si>
  <si>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</si>
  <si>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</si>
  <si>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</si>
  <si>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</si>
  <si>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</si>
  <si>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</si>
  <si>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</si>
  <si>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</si>
  <si>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</si>
  <si>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</si>
  <si>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</si>
  <si>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</si>
  <si>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</si>
  <si>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</si>
  <si>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</si>
  <si>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</si>
  <si>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</si>
  <si>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</si>
  <si>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</si>
  <si>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</si>
  <si>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</si>
  <si>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</si>
  <si>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</si>
  <si>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</si>
  <si>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</si>
  <si>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</si>
  <si>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</si>
  <si>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</si>
  <si>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</si>
  <si>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</si>
  <si>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</si>
  <si>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</si>
  <si>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</si>
  <si>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</si>
  <si>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</si>
  <si>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</si>
  <si>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</si>
  <si>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</si>
  <si>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</si>
  <si>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</si>
  <si>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</si>
  <si>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</si>
  <si>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</si>
  <si>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</si>
  <si>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</si>
  <si>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</si>
  <si>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</si>
  <si>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</si>
  <si>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</si>
  <si>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</si>
  <si>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</si>
  <si>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</si>
  <si>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</si>
  <si>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</si>
  <si>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</si>
  <si>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</si>
  <si>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</si>
  <si>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</si>
  <si>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</si>
  <si>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</si>
  <si>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</si>
  <si>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</si>
  <si>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</si>
  <si>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</si>
  <si>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</si>
  <si>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</si>
  <si>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</si>
  <si>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</si>
  <si>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</si>
  <si>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</si>
  <si>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</si>
  <si>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</si>
  <si>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</si>
  <si>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</si>
  <si>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</si>
  <si>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</si>
  <si>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</si>
  <si>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</si>
  <si>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</si>
  <si>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</si>
  <si>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</si>
  <si>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</si>
  <si>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</si>
  <si>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</si>
  <si>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</si>
  <si>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</si>
  <si>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</si>
  <si>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</si>
  <si>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</si>
  <si>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</si>
  <si>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</si>
  <si>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</si>
  <si>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</si>
  <si>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</si>
  <si>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</si>
  <si>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</si>
  <si>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</si>
  <si>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</si>
  <si>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</si>
  <si>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</si>
  <si>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</si>
  <si>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</si>
  <si>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</si>
  <si>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</si>
  <si>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</si>
  <si>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</si>
  <si>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</si>
  <si>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</si>
  <si>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</si>
  <si>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</si>
  <si>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</si>
  <si>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</si>
  <si>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</si>
  <si>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</si>
  <si>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</si>
  <si>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</si>
  <si>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</si>
  <si>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</si>
  <si>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</si>
  <si>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</si>
  <si>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</si>
  <si>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</si>
  <si>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</si>
  <si>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</si>
  <si>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</si>
  <si>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</si>
  <si>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</si>
  <si>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</si>
  <si>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</si>
  <si>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</si>
  <si>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</si>
  <si>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</si>
  <si>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</si>
  <si>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</si>
  <si>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</si>
  <si>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</si>
  <si>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</si>
  <si>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</si>
  <si>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</si>
  <si>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</si>
  <si>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</si>
  <si>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</si>
  <si>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</si>
  <si>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</si>
  <si>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</si>
  <si>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</si>
  <si>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</si>
  <si>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</si>
  <si>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</si>
  <si>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</si>
  <si>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</si>
  <si>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</si>
  <si>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</si>
  <si>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</si>
  <si>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</si>
  <si>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</si>
  <si>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</si>
  <si>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</si>
  <si>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</si>
  <si>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</si>
  <si>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</si>
  <si>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</si>
  <si>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</si>
  <si>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</si>
  <si>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</si>
  <si>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</si>
  <si>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</si>
  <si>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</si>
  <si>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</si>
  <si>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</si>
  <si>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</si>
  <si>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</si>
  <si>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</si>
  <si>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</si>
  <si>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</si>
  <si>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</si>
  <si>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</si>
  <si>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</si>
  <si>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</si>
  <si>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</si>
  <si>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</si>
  <si>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</si>
  <si>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</si>
  <si>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</si>
  <si>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</si>
  <si>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</si>
  <si>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</si>
  <si>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</si>
  <si>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</si>
  <si>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</si>
  <si>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</si>
  <si>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</si>
  <si>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</si>
  <si>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</si>
  <si>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</si>
  <si>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</si>
  <si>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</si>
  <si>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</si>
  <si>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</si>
  <si>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</si>
  <si>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</si>
  <si>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</si>
  <si>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</si>
  <si>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</si>
  <si>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</si>
  <si>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</si>
  <si>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</si>
  <si>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</si>
  <si>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</si>
  <si>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</si>
  <si>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</si>
  <si>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</si>
  <si>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</si>
  <si>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</si>
  <si>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</si>
  <si>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</si>
  <si>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</si>
  <si>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</si>
  <si>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</si>
  <si>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</si>
  <si>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</si>
  <si>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</si>
  <si>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</si>
  <si>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</si>
  <si>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</si>
  <si>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</si>
  <si>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</si>
  <si>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</si>
  <si>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</si>
  <si>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</si>
  <si>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</si>
  <si>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</si>
  <si>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</si>
  <si>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</si>
  <si>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</si>
  <si>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</si>
  <si>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</si>
  <si>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</si>
  <si>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</si>
  <si>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</si>
  <si>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</si>
  <si>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</si>
  <si>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</si>
  <si>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</si>
  <si>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</si>
  <si>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</si>
  <si>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</si>
  <si>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</si>
  <si>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</si>
  <si>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</si>
  <si>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</si>
  <si>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</si>
  <si>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</si>
  <si>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</si>
  <si>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</si>
  <si>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</si>
  <si>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</si>
  <si>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</si>
  <si>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</si>
  <si>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</si>
  <si>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</si>
  <si>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</si>
  <si>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</si>
  <si>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</si>
  <si>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</si>
  <si>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</si>
  <si>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</si>
  <si>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</si>
  <si>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</si>
  <si>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</si>
  <si>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</si>
  <si>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</si>
  <si>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</si>
  <si>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</si>
  <si>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</si>
  <si>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</si>
  <si>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</si>
  <si>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</si>
  <si>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</si>
  <si>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</si>
  <si>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</si>
  <si>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</si>
  <si>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</si>
  <si>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</si>
  <si>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</si>
  <si>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</si>
  <si>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</si>
  <si>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</si>
  <si>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</si>
  <si>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</si>
  <si>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</si>
  <si>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</si>
  <si>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</si>
  <si>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</si>
  <si>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</si>
  <si>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</si>
  <si>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</si>
  <si>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</si>
  <si>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</si>
  <si>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</si>
  <si>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</si>
  <si>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</si>
  <si>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</si>
  <si>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</si>
  <si>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</si>
  <si>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</si>
  <si>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</si>
  <si>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</si>
  <si>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</si>
  <si>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</si>
  <si>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</si>
  <si>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</si>
  <si>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</si>
  <si>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</si>
  <si>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</si>
  <si>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</si>
  <si>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</si>
  <si>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</si>
  <si>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</si>
  <si>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</si>
  <si>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</si>
  <si>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</si>
  <si>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</si>
  <si>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</si>
  <si>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</si>
  <si>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</si>
  <si>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</si>
  <si>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</si>
  <si>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</si>
  <si>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</si>
  <si>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</si>
  <si>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</si>
  <si>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</si>
  <si>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</si>
  <si>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</si>
  <si>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</si>
  <si>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</si>
  <si>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</si>
  <si>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</si>
  <si>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</si>
  <si>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</si>
  <si>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</si>
  <si>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</si>
  <si>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</si>
  <si>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</si>
  <si>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</si>
  <si>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</si>
  <si>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</si>
  <si>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</si>
  <si>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</si>
  <si>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</si>
  <si>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</si>
  <si>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</si>
  <si>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</si>
  <si>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</si>
  <si>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</si>
  <si>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</si>
  <si>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</si>
  <si>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</si>
  <si>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</si>
  <si>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</si>
  <si>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</si>
  <si>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</si>
  <si>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</si>
  <si>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</si>
  <si>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</si>
  <si>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</si>
  <si>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</si>
  <si>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</si>
  <si>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</si>
  <si>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</si>
  <si>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</si>
  <si>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</si>
  <si>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</si>
  <si>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</si>
  <si>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</si>
  <si>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</si>
  <si>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</si>
  <si>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</si>
  <si>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</si>
  <si>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</si>
  <si>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</si>
  <si>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</si>
  <si>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</si>
  <si>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</si>
  <si>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</si>
  <si>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</si>
  <si>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</si>
  <si>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</si>
  <si>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</si>
  <si>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</si>
  <si>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</si>
  <si>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</si>
  <si>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</si>
  <si>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</si>
  <si>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</si>
  <si>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</si>
  <si>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</si>
  <si>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</si>
  <si>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</si>
  <si>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</si>
  <si>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</si>
  <si>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</si>
  <si>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</si>
  <si>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</si>
  <si>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</si>
  <si>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</si>
  <si>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</si>
  <si>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</si>
  <si>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</si>
  <si>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</si>
  <si>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</si>
  <si>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</si>
  <si>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</si>
  <si>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</si>
  <si>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</si>
  <si>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</si>
  <si>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</si>
  <si>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</si>
  <si>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</si>
  <si>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</si>
  <si>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</si>
  <si>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</si>
  <si>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</si>
  <si>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</si>
  <si>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</si>
  <si>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</si>
  <si>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</si>
  <si>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</si>
  <si>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</si>
  <si>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</si>
  <si>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</si>
  <si>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</si>
  <si>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</si>
  <si>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</si>
  <si>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</si>
  <si>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</si>
  <si>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</si>
  <si>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</si>
  <si>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</si>
  <si>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</si>
  <si>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</si>
  <si>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</si>
  <si>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</si>
  <si>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</si>
  <si>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</si>
  <si>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</si>
  <si>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</si>
  <si>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</si>
  <si>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</si>
  <si>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</si>
  <si>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</si>
  <si>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</si>
  <si>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</si>
  <si>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</si>
  <si>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</si>
  <si>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</si>
  <si>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</si>
  <si>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</si>
  <si>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</si>
  <si>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</si>
  <si>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</si>
  <si>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</si>
  <si>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</si>
  <si>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</si>
  <si>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</si>
  <si>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</si>
  <si>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</si>
  <si>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</si>
  <si>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</si>
  <si>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</si>
  <si>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</si>
  <si>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</si>
  <si>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</si>
  <si>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</si>
  <si>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</si>
  <si>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</si>
  <si>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</si>
  <si>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</si>
  <si>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</si>
  <si>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</si>
  <si>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</si>
  <si>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</si>
  <si>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</si>
  <si>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</si>
  <si>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</si>
  <si>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</si>
  <si>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</si>
  <si>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</si>
  <si>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</si>
  <si>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</si>
  <si>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</si>
  <si>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</si>
  <si>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</si>
  <si>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</si>
  <si>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</si>
  <si>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</si>
  <si>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</si>
  <si>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</si>
  <si>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</si>
  <si>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</si>
  <si>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</si>
  <si>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</si>
  <si>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</si>
  <si>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</si>
  <si>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</si>
  <si>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</si>
  <si>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</si>
  <si>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</si>
  <si>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</si>
  <si>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</si>
  <si>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</si>
  <si>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</si>
  <si>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</si>
  <si>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</si>
  <si>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</si>
  <si>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</si>
  <si>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</si>
  <si>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</si>
  <si>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</si>
  <si>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</si>
  <si>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</si>
  <si>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</si>
  <si>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</si>
  <si>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</si>
  <si>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</si>
  <si>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</si>
  <si>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</si>
  <si>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</si>
  <si>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</si>
  <si>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</si>
  <si>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</si>
  <si>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</si>
  <si>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</si>
  <si>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</si>
  <si>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</si>
  <si>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</si>
  <si>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</si>
  <si>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</si>
  <si>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</si>
  <si>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</si>
  <si>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</si>
  <si>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</si>
  <si>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</si>
  <si>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</si>
  <si>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</si>
  <si>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</si>
  <si>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</si>
  <si>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</si>
  <si>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</si>
  <si>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</si>
  <si>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</si>
  <si>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</si>
  <si>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</si>
  <si>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</si>
  <si>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</si>
  <si>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</si>
  <si>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</si>
  <si>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</si>
  <si>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</si>
  <si>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</si>
  <si>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</si>
  <si>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</si>
  <si>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</si>
  <si>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</si>
  <si>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</si>
  <si>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</si>
  <si>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</si>
  <si>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</si>
  <si>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</si>
  <si>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</si>
  <si>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</si>
  <si>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</si>
  <si>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</si>
  <si>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</si>
  <si>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</si>
  <si>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</si>
  <si>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</si>
  <si>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</si>
  <si>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</si>
  <si>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</si>
  <si>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</si>
  <si>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</si>
  <si>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</si>
  <si>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</si>
  <si>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</si>
  <si>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</si>
  <si>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</si>
  <si>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</si>
  <si>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</si>
  <si>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</si>
  <si>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</si>
  <si>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</si>
  <si>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</si>
  <si>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</si>
  <si>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</si>
  <si>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</si>
  <si>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</si>
  <si>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</si>
  <si>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</si>
  <si>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</si>
  <si>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</si>
  <si>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</si>
  <si>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</si>
  <si>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</si>
  <si>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</si>
  <si>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</si>
  <si>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</si>
  <si>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</si>
  <si>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</si>
  <si>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</si>
  <si>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</si>
  <si>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</si>
  <si>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</si>
  <si>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</si>
  <si>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</si>
  <si>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</si>
  <si>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</si>
  <si>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</si>
  <si>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</si>
  <si>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</si>
  <si>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</si>
  <si>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</si>
  <si>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</si>
  <si>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</si>
  <si>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</si>
  <si>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</si>
  <si>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</si>
  <si>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</si>
  <si>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</si>
  <si>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</si>
  <si>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</si>
  <si>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</si>
  <si>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</si>
  <si>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</si>
  <si>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</si>
  <si>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</si>
  <si>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</si>
  <si>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</si>
  <si>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</si>
  <si>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</si>
  <si>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</si>
  <si>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</si>
  <si>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</si>
  <si>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</si>
  <si>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</si>
  <si>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</si>
  <si>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</si>
  <si>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</si>
  <si>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</si>
  <si>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</si>
  <si>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</si>
  <si>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</si>
  <si>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</si>
  <si>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</si>
  <si>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</si>
  <si>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</si>
  <si>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</si>
  <si>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</si>
  <si>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</si>
  <si>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</si>
  <si>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</si>
  <si>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</si>
  <si>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</si>
  <si>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</si>
  <si>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</si>
  <si>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</si>
  <si>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</si>
  <si>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</si>
  <si>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</si>
  <si>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</si>
  <si>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</si>
  <si>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</si>
  <si>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</si>
  <si>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</si>
  <si>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</si>
  <si>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</si>
  <si>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</si>
  <si>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</si>
  <si>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</si>
  <si>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</si>
  <si>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</si>
  <si>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</si>
  <si>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</si>
  <si>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</si>
  <si>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</si>
  <si>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</si>
  <si>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</si>
  <si>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</si>
  <si>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</si>
  <si>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</si>
  <si>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</si>
  <si>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</si>
  <si>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</si>
  <si>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</si>
  <si>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</si>
  <si>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</si>
  <si>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</si>
  <si>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</si>
  <si>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</si>
  <si>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</si>
  <si>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</si>
  <si>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</si>
  <si>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</si>
  <si>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</si>
  <si>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</si>
  <si>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</si>
  <si>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</si>
  <si>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</si>
  <si>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</si>
  <si>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</si>
  <si>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</si>
  <si>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</si>
  <si>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</si>
  <si>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</si>
  <si>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</si>
  <si>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</si>
  <si>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</si>
  <si>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</si>
  <si>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</si>
  <si>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</si>
  <si>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</si>
  <si>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</si>
  <si>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</si>
  <si>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</si>
  <si>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</si>
  <si>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</si>
  <si>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</si>
  <si>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</si>
  <si>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</si>
  <si>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</si>
  <si>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</si>
  <si>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</si>
  <si>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</si>
  <si>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</si>
  <si>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</si>
  <si>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</si>
  <si>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</si>
  <si>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</si>
  <si>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</si>
  <si>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</si>
  <si>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</si>
  <si>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</si>
  <si>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</si>
  <si>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</si>
  <si>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</si>
  <si>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</si>
  <si>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</si>
  <si>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</si>
  <si>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</si>
  <si>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</si>
  <si>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</si>
  <si>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</si>
  <si>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</si>
  <si>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</si>
  <si>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</si>
  <si>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</si>
  <si>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</si>
  <si>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</si>
  <si>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</si>
  <si>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</si>
  <si>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</si>
  <si>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</si>
  <si>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</si>
  <si>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</si>
  <si>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</si>
  <si>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</si>
  <si>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</si>
  <si>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</si>
  <si>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</si>
  <si>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</si>
  <si>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</si>
  <si>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</si>
  <si>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</si>
  <si>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</si>
  <si>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</si>
  <si>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</si>
  <si>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</si>
  <si>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</si>
  <si>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</si>
  <si>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</si>
  <si>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</si>
  <si>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</si>
  <si>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</si>
  <si>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</si>
  <si>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</si>
  <si>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</si>
  <si>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</si>
  <si>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</si>
  <si>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</si>
  <si>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</si>
  <si>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</si>
  <si>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</si>
  <si>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</si>
  <si>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</si>
  <si>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</si>
  <si>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</si>
  <si>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</si>
  <si>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</si>
  <si>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</si>
  <si>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</si>
  <si>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</si>
  <si>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</si>
  <si>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</si>
  <si>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</si>
  <si>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</si>
  <si>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</si>
  <si>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</si>
  <si>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</si>
  <si>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</si>
  <si>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</si>
  <si>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</si>
  <si>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</si>
  <si>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</si>
  <si>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</si>
  <si>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</si>
  <si>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</si>
  <si>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</si>
  <si>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</si>
  <si>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</si>
  <si>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</si>
  <si>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</si>
  <si>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</si>
  <si>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</si>
  <si>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</si>
  <si>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</si>
  <si>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</si>
  <si>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</si>
  <si>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</si>
  <si>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</si>
  <si>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</si>
  <si>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</si>
  <si>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</si>
  <si>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</si>
  <si>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</si>
  <si>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</si>
  <si>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</si>
  <si>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</si>
  <si>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</si>
  <si>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</si>
  <si>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</si>
  <si>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</si>
  <si>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</si>
  <si>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</si>
  <si>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</si>
  <si>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</si>
  <si>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</si>
  <si>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</si>
  <si>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</si>
  <si>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</si>
  <si>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</si>
  <si>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</si>
  <si>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</si>
  <si>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</si>
  <si>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</si>
  <si>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</si>
  <si>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</si>
  <si>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</si>
  <si>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</si>
  <si>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</si>
  <si>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</si>
  <si>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</si>
  <si>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</si>
  <si>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</si>
  <si>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</si>
  <si>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</si>
  <si>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</si>
  <si>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</si>
  <si>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</si>
  <si>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</si>
  <si>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</si>
  <si>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</si>
  <si>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</si>
  <si>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</si>
  <si>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</si>
  <si>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</si>
  <si>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</si>
  <si>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</si>
  <si>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</si>
  <si>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</si>
  <si>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</si>
  <si>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</si>
  <si>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</si>
  <si>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</si>
  <si>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</si>
  <si>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</si>
  <si>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</si>
  <si>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</si>
  <si>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</si>
  <si>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</si>
  <si>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</si>
  <si>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</si>
  <si>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</si>
  <si>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</si>
  <si>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</si>
  <si>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</si>
  <si>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</si>
  <si>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</si>
  <si>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</si>
  <si>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</si>
  <si>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</si>
  <si>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</si>
  <si>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</si>
  <si>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</si>
  <si>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</si>
  <si>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</si>
  <si>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</si>
  <si>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</si>
  <si>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</si>
  <si>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</si>
  <si>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</si>
  <si>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</si>
  <si>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</si>
  <si>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</si>
  <si>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</si>
  <si>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</si>
  <si>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</si>
  <si>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</si>
  <si>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</si>
  <si>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</si>
  <si>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</si>
  <si>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</si>
  <si>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</si>
  <si>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</si>
  <si>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</si>
  <si>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</si>
  <si>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</si>
  <si>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</si>
  <si>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</si>
  <si>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</si>
  <si>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</si>
  <si>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</si>
  <si>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</si>
  <si>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</si>
  <si>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</si>
  <si>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</si>
  <si>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</si>
  <si>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</si>
  <si>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</si>
  <si>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</si>
  <si>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</si>
  <si>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</si>
  <si>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</si>
  <si>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</si>
  <si>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</si>
  <si>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</si>
  <si>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</si>
  <si>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</si>
  <si>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</si>
  <si>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</si>
  <si>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</si>
  <si>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</si>
  <si>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</si>
  <si>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</si>
  <si>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</si>
  <si>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</si>
  <si>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</si>
  <si>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</si>
  <si>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</si>
  <si>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</si>
  <si>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</si>
  <si>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</si>
  <si>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</si>
  <si>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</si>
  <si>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</si>
  <si>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</si>
  <si>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</si>
  <si>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</si>
  <si>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</si>
  <si>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</si>
  <si>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</si>
  <si>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</si>
  <si>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</si>
  <si>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</si>
  <si>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</si>
  <si>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</si>
  <si>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</si>
  <si>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</si>
  <si>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</si>
  <si>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</si>
  <si>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</si>
  <si>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</si>
  <si>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</si>
  <si>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</si>
  <si>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</si>
  <si>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</si>
  <si>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</si>
  <si>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</si>
  <si>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</si>
  <si>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</si>
  <si>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</si>
  <si>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</si>
  <si>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</si>
  <si>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</si>
  <si>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</si>
  <si>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</si>
  <si>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</si>
  <si>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</si>
  <si>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</si>
  <si>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</si>
  <si>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</si>
  <si>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</si>
  <si>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</si>
  <si>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</si>
  <si>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</si>
  <si>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</si>
  <si>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</si>
  <si>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</si>
  <si>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</si>
  <si>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</si>
  <si>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</si>
  <si>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</si>
  <si>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</si>
  <si>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</si>
  <si>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</si>
  <si>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</si>
  <si>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</si>
  <si>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</si>
  <si>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</si>
  <si>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</si>
  <si>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</si>
  <si>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</si>
  <si>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</si>
  <si>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</si>
  <si>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</si>
  <si>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</si>
  <si>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</si>
  <si>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</si>
  <si>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</si>
  <si>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</si>
  <si>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</si>
  <si>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</si>
  <si>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</si>
  <si>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</si>
  <si>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</si>
  <si>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</si>
  <si>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</si>
  <si>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</si>
  <si>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</si>
  <si>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</si>
  <si>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</si>
  <si>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</si>
  <si>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</si>
  <si>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</si>
  <si>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</si>
  <si>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</si>
  <si>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</si>
  <si>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</si>
  <si>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</si>
  <si>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</si>
  <si>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</si>
  <si>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</si>
  <si>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</si>
  <si>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</si>
  <si>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</si>
  <si>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</si>
  <si>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</si>
  <si>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</si>
  <si>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</si>
  <si>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</si>
  <si>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</si>
  <si>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</si>
  <si>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</si>
  <si>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</si>
  <si>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</si>
  <si>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</si>
  <si>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</si>
  <si>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</si>
  <si>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</si>
  <si>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</si>
  <si>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</si>
  <si>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</si>
  <si>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</si>
  <si>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</si>
  <si>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</si>
  <si>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</si>
  <si>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</si>
  <si>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</si>
  <si>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</si>
  <si>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</si>
  <si>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</si>
  <si>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</si>
  <si>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</si>
  <si>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</si>
  <si>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</si>
  <si>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</si>
  <si>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</si>
  <si>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</si>
  <si>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</si>
  <si>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</si>
  <si>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</si>
  <si>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</si>
  <si>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</si>
  <si>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</si>
  <si>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</si>
  <si>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</si>
  <si>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</si>
  <si>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</si>
  <si>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</si>
  <si>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</si>
  <si>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</si>
  <si>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</si>
  <si>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</si>
  <si>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</si>
  <si>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</si>
  <si>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</si>
  <si>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</si>
  <si>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</si>
  <si>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</si>
  <si>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</si>
  <si>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</si>
  <si>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</si>
  <si>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</si>
  <si>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</si>
  <si>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</si>
  <si>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</si>
  <si>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</si>
  <si>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</si>
  <si>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</si>
  <si>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</si>
  <si>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</si>
  <si>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</si>
  <si>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</si>
  <si>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</si>
  <si>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</si>
  <si>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</si>
  <si>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</si>
  <si>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</si>
  <si>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</si>
  <si>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</si>
  <si>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</si>
  <si>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</si>
  <si>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</si>
  <si>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</si>
  <si>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</si>
  <si>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</si>
  <si>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</si>
  <si>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</si>
  <si>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</si>
  <si>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</si>
  <si>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</si>
  <si>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</si>
  <si>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</si>
  <si>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</si>
  <si>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</si>
  <si>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</si>
  <si>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</si>
  <si>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</si>
  <si>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</si>
  <si>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</si>
  <si>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</si>
  <si>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</si>
  <si>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</si>
  <si>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</si>
  <si>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</si>
  <si>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</si>
  <si>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</si>
  <si>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</si>
  <si>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</si>
  <si>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</si>
  <si>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</si>
  <si>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</si>
  <si>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</si>
  <si>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</si>
  <si>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</si>
  <si>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</si>
  <si>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</si>
  <si>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</si>
  <si>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</si>
  <si>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</si>
  <si>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</si>
  <si>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</si>
  <si>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</si>
  <si>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</si>
  <si>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</si>
  <si>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</si>
  <si>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</si>
  <si>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</si>
  <si>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</si>
  <si>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</si>
  <si>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</si>
  <si>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</si>
  <si>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</si>
  <si>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</si>
  <si>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</si>
  <si>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</si>
  <si>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</si>
  <si>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</si>
  <si>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</si>
  <si>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</si>
  <si>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</si>
  <si>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</si>
  <si>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</si>
  <si>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</si>
  <si>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</si>
  <si>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</si>
  <si>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</si>
  <si>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</si>
  <si>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</si>
  <si>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</si>
  <si>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</si>
  <si>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</si>
  <si>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</si>
  <si>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</si>
  <si>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</si>
  <si>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</si>
  <si>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</si>
  <si>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</si>
  <si>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</si>
  <si>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</si>
  <si>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</si>
  <si>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</si>
  <si>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</si>
  <si>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</si>
  <si>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</si>
  <si>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</si>
  <si>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</si>
  <si>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</si>
  <si>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</si>
  <si>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</si>
  <si>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</si>
  <si>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</si>
  <si>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</si>
  <si>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</si>
  <si>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</si>
  <si>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</si>
  <si>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</si>
  <si>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</si>
  <si>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</si>
  <si>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</si>
  <si>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</si>
  <si>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</si>
  <si>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</si>
  <si>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</si>
  <si>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</si>
  <si>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</si>
  <si>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</si>
  <si>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</si>
  <si>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</si>
  <si>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</si>
  <si>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</si>
  <si>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</si>
  <si>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</si>
  <si>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</si>
  <si>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</si>
  <si>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25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</si>
  <si>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</si>
  <si>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</si>
  <si>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</si>
  <si>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</si>
  <si>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</si>
  <si>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access issue, military base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</si>
  <si>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</si>
  <si>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</si>
  <si>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</si>
  <si>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</si>
  <si>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</si>
  <si>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</si>
  <si>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</si>
  <si>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</si>
  <si>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</si>
  <si>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</si>
  <si>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35 mins</t>
  </si>
  <si>
    <t>PCM-20251006-00001028</t>
  </si>
  <si>
    <t>Payment issue // saudi coordinator engaged  to check</t>
  </si>
  <si>
    <t>PCM-20251006-00001106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</si>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</sst>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23" fillId="0" borderId="1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5" totalsRowShown="0" headerRowDxfId="15" dataDxfId="14" headerRowBorderDxfId="12" tableBorderDxfId="13">
  <autoFilter ref="A1:L2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273.57234780092404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45936.52077372685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45936.52077372685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45936.52077372685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45936.52077372685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45936.52077372685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45936.52077372685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45936.52077372685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45936.52077372685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45936.52077372685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45936.52077372685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45936.52077372685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45936.52077372685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45936.52077372685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45936.52077372685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45936.52077372685</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ca="1">IFERROR(NOW()-F18,"")</f>
        <v>45936.52077372685</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45936.52077372685</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45936.52077372685</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45936.52077372685</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45936.52077372685</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45936.52077372685</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45936.52077372685</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45936.52077372685</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45936.52077372685</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45936.52077372685</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45936.52077372685</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45936.52077372685</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45936.52077372685</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45936.52077372685</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45936.52077372685</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45936.52077372685</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45936.52077372685</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45936.52077372685</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45936.52077372685</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45936.52077372685</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45936.52077372685</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45936.52077372685</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45936.52077372685</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45936.52077372685</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45936.52077372685</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45936.52077372685</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45936.52077372685</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45936.52077372685</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45936.52077372685</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45936.52077372685</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45936.52077372685</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45936.52077372685</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45936.52077372685</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45936.52077372685</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45936.52077372685</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45936.52077372685</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45936.52077372685</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45936.52077372685</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45936.52077372685</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45936.52077372685</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45936.52077372685</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45936.52077372685</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45936.52077372685</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45936.52077372685</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45936.52077372685</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45936.52077372685</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45936.52077372685</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45936.52077372685</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45936.52077372685</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45936.52077372685</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45936.52077372685</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45936.52077372685</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45936.52077372685</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45936.52077372685</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45936.52077372685</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45936.52077372685</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45936.52077372685</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45936.52077372685</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45936.52077372685</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45936.52077372685</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45936.52077372685</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45936.52077372685</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45936.52077372685</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45936.52077372685</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45936.52077372685</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45936.52077372685</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45936.52077372685</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45936.52077372685</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45936.52077372685</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45936.52077372685</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45936.52077372685</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45936.52077372685</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45936.52077372685</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45936.52077372685</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45936.52077372685</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45936.52077372685</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45936.52077372685</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45936.52077372685</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45936.52077372685</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45936.52077372685</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45936.52077372685</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45936.52077372685</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45936.52077372685</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45936.52077372685</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45936.52077372685</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45936.52077372685</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129.79369039351877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111.5209357638887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4.1965856478782371E-2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45936.52077372685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45936.52077372685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45936.52077372685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45936.52077372685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45936.52077372685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45936.52077372685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45936.52077372685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45936.52077372685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45936.52077372685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45936.52077372685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45936.52077372685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45936.52077372685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45936.52077372685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45936.52077372685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45936.52077372685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45936.52077372685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45936.52077372685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45936.52077372685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45936.52077372685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45936.52077372685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45936.52077372685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45936.52077372685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45936.52077372685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45936.52077372685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45936.52077372685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45936.52077372685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45936.52077372685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45936.52077372685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45936.52077372685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45936.52077372685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45936.52077372685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45936.52077372685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45936.52077372685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45936.52077372685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45936.52077372685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45936.52077372685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45936.52077372685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45936.52077372685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45936.52077372685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45936.52077372685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45936.52077372685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45936.52077372685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45936.52077372685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45936.52077372685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45936.52077372685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45936.52077372685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45936.52077372685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45936.52077372685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45936.52077372685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45936.52077372685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45936.52077372685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45936.52077372685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45936.52077372685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45936.52077372685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45936.52077372685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45936.52077372685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45936.52077372685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45936.52077372685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45936.52077372685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45936.52077372685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45936.52077372685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45936.52077372685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45936.52077372685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45936.52077372685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45936.52077372685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45936.52077372685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45936.52077372685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45936.52077372685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45936.52077372685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45936.52077372685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45936.52077372685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45936.52077372685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45936.52077372685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45936.52077372685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45936.52077372685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45936.52077372685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45936.52077372685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45936.52077372685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45936.52077372685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45936.52077372685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45936.52077372685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45936.52077372685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45936.52077372685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45936.52077372685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45936.52077372685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45936.52077372685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45936.52077372685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45936.52077372685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45936.52077372685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45936.52077372685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45936.52077372685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45936.52077372685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45936.52077372685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45936.52077372685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45936.52077372685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45936.52077372685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45936.52077372685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45936.52077372685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45936.52077372685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45936.52077372685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45936.52077372685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45936.52077372685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45936.52077372685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45936.52077372685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45936.52077372685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45936.52077372685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45936.52077372685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45936.52077372685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45936.52077372685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45936.52077372685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45936.52077372685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45936.52077372685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45936.52077372685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45936.52077372685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45936.52077372685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45936.52077372685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45936.52077372685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45936.52077372685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45936.52077372685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45936.52077372685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45936.52077372685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45936.52077372685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45936.52077372685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45936.52077372685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45936.52077372685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45936.52077372685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45936.52077372685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45936.52077372685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45936.52077372685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45936.52077372685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45936.52077372685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45936.52077372685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45936.52077372685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45936.52077372685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45936.52077372685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45936.52077372685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45936.52077372685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45936.52077372685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45936.52077372685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45936.52077372685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45936.52077372685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45936.52077372685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45936.52077372685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45936.52077372685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45936.52077372685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45936.52077372685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45936.52077372685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45936.52077372685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45936.52077372685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45936.52077372685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45936.52077372685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45936.52077372685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45936.52077372685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45936.52077372685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45936.52077372685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45936.52077372685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45936.52077372685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45936.52077372685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45936.52077372685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45936.52077372685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45936.52077372685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45936.52077372685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45936.52077372685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45936.52077372685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45936.52077372685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45936.52077372685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45936.52077372685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45936.52077372685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45936.52077372685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45936.52077372685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45936.52077372685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45936.52077372685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45936.52077372685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45936.52077372685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45936.52077372685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45936.52077372685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45936.52077372685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45936.52077372685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45936.52077372685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45936.52077372685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45936.52077372685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45936.52077372685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45936.52077372685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45936.52077372685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45936.52077372685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45936.52077372685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45936.52077372685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45936.52077372685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45936.52077372685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45936.52077372685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45936.52077372685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45936.52077372685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45936.52077372685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45936.52077372685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45936.52077372685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45936.52077372685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45936.52077372685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45936.52077372685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45936.52077372685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45936.52077372685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45936.52077372685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45936.52077372685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45936.52077372685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45936.52077372685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45936.52077372685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45936.52077372685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45936.52077372685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45936.52077372685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45936.52077372685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45936.52077372685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45936.52077372685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45936.52077372685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45936.52077372685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45936.52077372685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45936.52077372685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45936.52077372685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45936.52077372685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45936.52077372685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45936.52077372685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45936.52077372685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45936.52077372685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45936.52077372685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45936.52077372685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45936.52077372685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45936.52077372685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45936.52077372685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45936.52077372685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45936.52077372685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45936.52077372685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45936.52077372685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45936.52077372685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45936.52077372685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45936.52077372685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45936.52077372685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45936.52077372685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45936.52077372685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45936.52077372685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45936.52077372685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45936.52077372685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45936.52077372685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45936.52077372685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45936.52077372685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45936.52077372685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45936.52077372685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45936.52077372685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45936.52077372685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45936.52077372685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45936.52077372685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45936.52077372685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45936.52077372685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45936.52077372685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45936.52077372685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45936.52077372685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45936.52077372685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45936.52077372685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45936.52077372685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45936.52077372685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3" ca="1" si="0">IFERROR(NOW()-F2,"-")</f>
        <v>45936.52077372685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45936.52077372685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45936.52077372685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45936.52077372685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45936.52077372685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45936.52077372685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45936.52077372685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45936.52077372685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45936.52077372685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45936.52077372685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45936.52077372685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45936.52077372685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45936.52077372685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45936.52077372685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45936.52077372685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45936.52077372685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45936.52077372685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45936.52077372685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45936.52077372685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45936.52077372685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45936.52077372685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45936.52077372685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45936.52077372685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45936.52077372685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45936.52077372685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45936.52077372685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45936.52077372685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45936.52077372685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45936.52077372685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45936.52077372685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45936.52077372685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45936.52077372685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45936.52077372685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45936.52077372685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45936.52077372685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45936.52077372685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45936.52077372685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45936.52077372685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45936.52077372685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45936.52077372685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45936.52077372685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45936.52077372685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45936.52077372685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45936.52077372685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45936.52077372685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45936.52077372685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45936.52077372685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45936.52077372685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45936.52077372685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45936.52077372685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45936.52077372685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45936.52077372685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45936.52077372685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45936.52077372685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45936.52077372685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45936.52077372685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45936.52077372685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45936.52077372685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45936.52077372685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45936.52077372685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45936.52077372685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45936.52077372685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45936.52077372685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45936.52077372685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45936.52077372685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45936.52077372685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45936.52077372685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45936.52077372685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45936.52077372685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45936.52077372685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45936.52077372685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45936.52077372685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45936.52077372685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45936.52077372685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45936.52077372685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45936.52077372685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45936.52077372685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45936.52077372685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45936.52077372685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45936.52077372685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45936.52077372685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45936.52077372685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45936.52077372685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45936.52077372685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45936.52077372685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45936.52077372685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45936.52077372685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45936.52077372685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45936.52077372685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45936.52077372685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45936.52077372685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45936.52077372685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45936.52077372685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45936.52077372685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45936.52077372685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45936.52077372685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45936.52077372685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45936.52077372685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45936.52077372685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45936.52077372685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45936.52077372685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45936.52077372685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45936.52077372685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45936.52077372685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45936.52077372685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45936.52077372685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45936.52077372685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45936.52077372685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45936.52077372685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45936.52077372685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45936.52077372685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45936.52077372685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45936.52077372685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45936.52077372685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45936.52077372685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45936.52077372685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45936.52077372685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45936.52077372685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45936.52077372685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45936.52077372685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45936.52077372685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45936.52077372685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45936.52077372685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45936.52077372685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45936.52077372685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45936.52077372685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45936.52077372685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45936.52077372685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45936.52077372685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45936.52077372685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45936.52077372685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45936.52077372685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45936.52077372685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45936.52077372685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45936.52077372685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45936.52077372685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45936.52077372685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45936.52077372685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45936.52077372685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45936.52077372685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45936.52077372685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45936.52077372685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45936.52077372685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45936.52077372685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45936.52077372685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45936.52077372685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45936.52077372685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45936.52077372685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45936.52077372685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45936.52077372685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45936.52077372685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45936.52077372685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45936.52077372685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45936.52077372685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45936.52077372685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45936.52077372685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45936.52077372685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45936.52077372685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45936.52077372685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45936.52077372685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45936.52077372685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45936.52077372685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45936.52077372685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45936.52077372685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45936.52077372685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45936.52077372685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45936.52077372685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45936.52077372685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45936.52077372685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45936.52077372685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45936.52077372685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45936.52077372685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45936.52077372685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45936.52077372685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45936.52077372685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45936.52077372685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45936.52077372685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45936.52077372685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45936.52077372685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45936.52077372685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45936.52077372685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45936.52077372685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45936.52077372685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45936.52077372685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45936.52077372685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45936.52077372685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45936.52077372685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45936.52077372685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45936.52077372685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45936.52077372685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45936.52077372685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45936.52077372685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45936.52077372685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45936.52077372685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45936.52077372685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45936.52077372685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45936.52077372685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45936.52077372685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45936.52077372685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45936.52077372685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45936.52077372685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45936.52077372685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45936.52077372685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45936.52077372685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45936.52077372685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45936.52077372685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45936.52077372685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45936.52077372685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45936.52077372685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45936.52077372685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45936.52077372685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45936.52077372685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45936.52077372685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45936.52077372685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45936.52077372685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45936.52077372685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45936.52077372685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45936.52077372685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45936.52077372685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45936.52077372685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45936.52077372685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45936.52077372685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45936.52077372685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45936.52077372685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45936.52077372685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45936.52077372685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45936.52077372685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45936.52077372685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45936.52077372685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45936.52077372685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45936.52077372685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45936.52077372685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45936.52077372685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45936.52077372685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45936.52077372685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45936.52077372685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45936.52077372685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45936.52077372685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45936.52077372685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45936.52077372685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45936.52077372685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45936.52077372685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45936.52077372685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45936.52077372685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45936.52077372685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45936.52077372685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45936.52077372685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45936.52077372685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45936.52077372685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45936.52077372685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45936.52077372685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45936.52077372685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45936.52077372685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45936.52077372685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45936.52077372685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45936.52077372685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45936.52077372685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45936.52077372685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45936.52077372685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45936.52077372685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45936.52077372685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45936.52077372685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45936.52077372685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45936.52077372685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45936.52077372685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45936.52077372685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45936.52077372685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45936.52077372685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45936.52077372685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45936.52077372685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45936.52077372685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45936.52077372685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45936.52077372685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45936.52077372685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45936.52077372685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45936.52077372685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45936.52077372685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45936.52077372685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45936.52077372685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45936.52077372685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45936.52077372685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45936.52077372685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45936.52077372685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45936.52077372685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45936.52077372685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45936.52077372685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45936.52077372685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45936.52077372685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45936.52077372685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45936.52077372685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45936.52077372685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45936.52077372685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45936.52077372685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45936.52077372685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45936.52077372685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45936.52077372685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45936.52077372685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45936.52077372685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45936.52077372685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45936.52077372685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45936.52077372685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45936.52077372685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45936.52077372685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45936.52077372685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45936.52077372685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45936.52077372685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45936.52077372685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45936.52077372685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45936.52077372685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45936.52077372685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45936.52077372685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45936.52077372685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45936.52077372685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45936.52077372685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45936.52077372685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45936.52077372685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45936.52077372685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45936.52077372685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45936.52077372685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45936.52077372685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45936.52077372685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45936.52077372685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45936.52077372685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45936.52077372685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45936.52077372685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45936.52077372685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45936.52077372685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45936.52077372685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45936.52077372685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45936.52077372685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45936.52077372685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45936.52077372685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45936.52077372685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45936.52077372685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45936.52077372685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45936.52077372685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45936.52077372685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45936.52077372685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45936.52077372685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45936.52077372685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45936.52077372685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45936.52077372685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45936.52077372685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45936.52077372685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45936.52077372685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45936.52077372685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45936.52077372685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45936.52077372685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45936.52077372685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45936.52077372685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45936.52077372685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45936.52077372685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45936.52077372685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45936.52077372685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45936.52077372685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45936.52077372685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45936.52077372685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45936.52077372685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45936.52077372685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45936.52077372685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45936.52077372685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45936.52077372685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45936.52077372685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45936.52077372685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45936.52077372685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45936.52077372685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45936.52077372685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45936.52077372685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45936.52077372685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45936.52077372685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45936.52077372685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45936.52077372685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45936.52077372685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45936.52077372685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45936.52077372685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45936.52077372685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45936.52077372685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45936.52077372685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45936.52077372685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45936.52077372685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45936.52077372685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45936.52077372685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45936.52077372685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45936.52077372685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45936.52077372685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45936.52077372685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45936.52077372685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45936.52077372685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45936.52077372685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45936.52077372685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45936.52077372685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45936.52077372685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45936.52077372685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45936.52077372685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45936.52077372685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45936.52077372685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45936.52077372685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45936.52077372685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45936.52077372685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45936.52077372685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45936.52077372685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45936.52077372685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45936.52077372685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45936.52077372685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45936.52077372685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45936.52077372685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45936.52077372685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45936.52077372685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45936.52077372685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45936.52077372685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45936.52077372685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45936.52077372685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45936.52077372685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45936.52077372685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45936.52077372685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45936.52077372685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45936.52077372685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45936.52077372685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45936.52077372685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45936.52077372685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45936.52077372685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45936.52077372685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45936.52077372685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45936.52077372685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45936.52077372685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45936.52077372685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45936.52077372685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45936.52077372685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45936.52077372685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45936.52077372685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45936.52077372685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45936.52077372685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45936.52077372685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45936.52077372685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45936.52077372685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45936.52077372685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45936.52077372685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45936.52077372685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45936.52077372685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45936.52077372685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45936.52077372685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45936.52077372685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45936.52077372685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45936.52077372685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45936.52077372685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45936.52077372685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45936.52077372685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45936.52077372685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45936.52077372685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45936.52077372685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45936.52077372685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45936.52077372685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45936.52077372685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45936.52077372685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45936.52077372685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45936.52077372685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45936.52077372685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45936.52077372685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45936.52077372685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45936.52077372685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45936.52077372685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45936.52077372685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45936.52077372685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45936.52077372685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45936.52077372685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45936.52077372685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45936.52077372685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45936.52077372685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45936.52077372685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45936.52077372685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45936.52077372685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45936.52077372685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45936.52077372685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45936.52077372685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45936.52077372685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45936.52077372685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45936.52077372685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45936.52077372685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45936.52077372685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45936.52077372685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45936.52077372685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45936.52077372685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45936.52077372685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45936.52077372685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45936.52077372685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45936.52077372685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45936.52077372685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45936.52077372685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45936.52077372685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45936.52077372685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45936.52077372685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45936.52077372685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45936.52077372685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45936.52077372685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45936.52077372685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45936.52077372685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45936.52077372685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45936.52077372685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45936.52077372685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45936.52077372685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45936.52077372685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45936.52077372685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45936.52077372685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45936.52077372685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45936.52077372685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45936.52077372685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45936.52077372685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45936.52077372685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45936.52077372685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45936.52077372685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45936.52077372685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45936.52077372685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45936.52077372685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45936.52077372685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45936.52077372685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45936.52077372685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45936.52077372685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45936.52077372685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45936.52077372685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45936.52077372685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45936.52077372685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45936.52077372685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45936.52077372685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45936.52077372685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45936.52077372685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45936.52077372685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45936.52077372685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45936.52077372685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45936.52077372685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45936.52077372685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45936.52077372685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45936.52077372685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45936.52077372685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45936.52077372685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45936.52077372685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45936.52077372685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45936.52077372685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45936.52077372685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45936.52077372685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45936.52077372685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45936.52077372685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45936.52077372685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45936.52077372685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45936.52077372685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45936.52077372685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45936.52077372685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45936.52077372685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45936.52077372685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45936.52077372685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45936.52077372685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45936.52077372685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45936.52077372685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45936.52077372685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45936.52077372685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45936.52077372685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45936.52077372685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45936.52077372685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45936.52077372685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45936.52077372685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45936.52077372685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45936.52077372685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45936.52077372685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45936.52077372685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45936.52077372685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45936.52077372685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45936.52077372685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45936.52077372685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45936.52077372685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45936.52077372685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45936.52077372685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45936.52077372685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45936.52077372685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45936.52077372685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45936.52077372685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45936.52077372685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45936.52077372685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45936.52077372685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45936.52077372685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45936.52077372685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45936.52077372685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45936.52077372685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45936.52077372685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45936.52077372685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45936.52077372685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45936.52077372685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45936.52077372685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45936.52077372685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45936.52077372685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45936.52077372685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45936.52077372685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45936.52077372685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45936.52077372685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45936.52077372685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45936.52077372685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45936.52077372685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45936.52077372685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45936.52077372685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45936.52077372685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45936.52077372685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45936.52077372685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45936.52077372685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45936.52077372685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45936.52077372685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45936.52077372685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45936.52077372685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45936.52077372685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45936.52077372685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45936.52077372685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45936.52077372685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45936.52077372685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45936.52077372685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45936.52077372685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45936.52077372685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45936.52077372685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45936.52077372685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45936.52077372685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45936.52077372685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45936.52077372685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45936.52077372685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45936.52077372685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45936.52077372685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45936.52077372685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45936.52077372685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45936.52077372685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45936.52077372685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45936.52077372685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45936.52077372685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45936.52077372685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45936.52077372685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45936.52077372685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45936.52077372685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45936.52077372685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45936.52077372685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45936.52077372685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45936.52077372685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45936.52077372685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45936.52077372685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45936.52077372685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45936.52077372685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45936.52077372685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45936.52077372685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45936.52077372685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45936.52077372685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45936.52077372685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45936.52077372685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45936.52077372685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45936.52077372685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45936.52077372685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45936.52077372685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45936.52077372685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45936.52077372685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45936.52077372685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45936.52077372685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45936.52077372685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45936.52077372685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45936.52077372685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45936.52077372685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45936.52077372685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45936.52077372685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45936.52077372685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45936.52077372685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45936.52077372685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45936.52077372685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45936.52077372685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45936.52077372685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45936.52077372685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45936.52077372685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45936.52077372685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45936.52077372685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45936.52077372685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45936.52077372685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45936.52077372685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45936.52077372685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45936.52077372685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45936.52077372685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45936.52077372685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45936.52077372685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45936.52077372685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45936.52077372685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45936.52077372685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45936.52077372685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45936.52077372685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45936.52077372685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45936.52077372685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45936.52077372685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45936.52077372685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45936.52077372685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45936.52077372685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45936.52077372685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45936.52077372685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45936.52077372685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45936.52077372685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45936.52077372685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45936.52077372685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45936.52077372685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45936.52077372685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45936.52077372685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45936.52077372685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45936.52077372685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45936.52077372685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45936.52077372685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45936.52077372685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45936.52077372685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45936.52077372685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45936.52077372685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45936.52077372685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45936.52077372685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45936.52077372685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45936.52077372685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45936.52077372685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45936.52077372685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45936.52077372685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45936.52077372685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45936.52077372685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45936.52077372685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45936.52077372685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45936.52077372685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45936.52077372685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45936.52077372685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45936.52077372685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45936.52077372685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45936.52077372685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45936.52077372685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45936.52077372685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45936.52077372685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45936.52077372685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45936.52077372685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45936.52077372685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45936.52077372685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45936.52077372685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45936.52077372685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45936.52077372685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45936.52077372685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45936.52077372685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45936.52077372685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45936.52077372685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45936.52077372685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45936.52077372685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45936.52077372685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45936.52077372685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45936.52077372685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45936.52077372685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45936.52077372685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45936.52077372685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45936.52077372685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45936.52077372685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45936.52077372685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45936.52077372685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45936.52077372685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45936.52077372685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45936.52077372685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45936.52077372685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45936.52077372685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45936.52077372685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45936.52077372685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45936.52077372685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45936.52077372685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45936.52077372685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45936.52077372685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45936.52077372685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45936.52077372685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45936.52077372685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45936.52077372685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45936.52077372685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45936.52077372685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45936.52077372685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45936.52077372685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45936.52077372685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45936.52077372685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45936.52077372685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45936.52077372685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45936.52077372685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45936.52077372685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45936.52077372685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45936.52077372685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45936.52077372685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45936.52077372685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45936.52077372685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45936.52077372685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45936.52077372685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45936.52077372685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45936.52077372685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45936.52077372685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45936.52077372685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45936.52077372685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45936.52077372685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45936.52077372685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45936.52077372685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45936.52077372685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45936.52077372685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45936.52077372685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45936.52077372685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45936.52077372685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45936.52077372685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45936.52077372685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45936.52077372685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45936.52077372685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45936.52077372685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45936.52077372685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45936.52077372685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45936.52077372685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45936.52077372685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45936.52077372685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45936.52077372685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45936.52077372685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45936.52077372685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45936.52077372685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45936.52077372685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45936.52077372685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45936.52077372685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45936.52077372685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45936.52077372685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45936.52077372685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45936.52077372685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45936.52077372685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45936.52077372685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45936.52077372685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45936.52077372685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45936.52077372685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45936.52077372685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45936.52077372685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45936.52077372685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45936.52077372685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45936.52077372685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45936.52077372685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45936.52077372685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45936.52077372685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45936.52077372685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45936.52077372685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45936.52077372685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45936.52077372685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45936.52077372685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45936.52077372685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45936.52077372685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45936.52077372685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45936.52077372685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45936.52077372685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45936.52077372685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45936.52077372685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45936.52077372685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45936.52077372685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45936.52077372685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45936.52077372685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45936.52077372685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45936.52077372685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45936.52077372685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45936.52077372685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45936.52077372685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45936.52077372685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45936.52077372685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45936.52077372685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45936.52077372685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45936.52077372685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45936.52077372685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45936.52077372685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45936.52077372685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45936.52077372685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45936.52077372685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45936.52077372685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45936.52077372685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45936.52077372685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45936.52077372685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45936.52077372685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45936.52077372685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45936.52077372685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45936.52077372685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45936.52077372685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45936.52077372685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45936.52077372685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45936.52077372685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45936.52077372685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45936.52077372685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45936.52077372685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45936.52077372685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45936.52077372685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45936.52077372685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45936.52077372685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45936.52077372685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45936.52077372685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45936.52077372685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45936.52077372685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45936.52077372685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45936.52077372685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45936.52077372685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45936.52077372685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45936.52077372685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45936.52077372685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45936.52077372685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45936.52077372685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45936.52077372685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45936.52077372685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45936.52077372685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45936.52077372685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45936.52077372685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45936.52077372685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45936.52077372685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45936.52077372685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45936.52077372685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45936.52077372685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45936.52077372685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45936.52077372685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45936.52077372685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45936.52077372685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45936.52077372685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45936.52077372685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45936.52077372685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45936.52077372685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45936.52077372685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45936.52077372685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45936.52077372685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45936.52077372685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45936.52077372685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45936.52077372685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45936.52077372685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45936.52077372685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45936.52077372685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45936.52077372685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45936.52077372685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45936.52077372685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45936.52077372685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45936.52077372685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45936.52077372685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45936.52077372685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45936.52077372685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45936.52077372685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45936.52077372685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45936.52077372685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45936.52077372685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45936.52077372685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45936.52077372685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45936.52077372685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45936.52077372685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45936.52077372685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45936.52077372685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45936.52077372685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45936.52077372685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45936.52077372685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45936.52077372685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45936.52077372685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45936.52077372685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45936.52077372685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45936.52077372685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45936.52077372685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45936.52077372685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45936.52077372685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45936.52077372685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45936.52077372685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45936.52077372685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45936.52077372685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45936.52077372685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45936.52077372685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45936.52077372685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45936.52077372685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45936.52077372685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45936.52077372685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45936.52077372685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45936.52077372685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45936.52077372685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45936.52077372685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45936.52077372685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45936.52077372685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45936.52077372685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45936.52077372685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45936.52077372685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45936.52077372685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45936.52077372685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45936.52077372685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45936.52077372685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45936.52077372685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45936.52077372685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45936.52077372685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45936.52077372685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45936.52077372685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45936.52077372685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45936.52077372685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45936.52077372685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45936.52077372685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45936.52077372685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45936.52077372685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45936.52077372685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45936.52077372685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45936.52077372685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45936.52077372685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45936.52077372685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45936.52077372685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45936.52077372685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45936.52077372685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45936.52077372685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45936.52077372685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45936.52077372685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45936.52077372685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45936.52077372685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45936.52077372685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45936.52077372685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45936.52077372685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45936.52077372685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45936.52077372685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45936.52077372685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45936.52077372685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45936.52077372685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45936.52077372685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45936.52077372685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45936.52077372685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45936.52077372685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45936.52077372685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45936.52077372685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45936.52077372685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45936.52077372685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45936.52077372685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45936.52077372685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45936.52077372685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45936.52077372685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45936.52077372685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45936.52077372685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45936.52077372685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45936.52077372685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45936.52077372685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45936.52077372685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45936.52077372685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45936.52077372685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45936.52077372685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45936.52077372685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45936.52077372685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45936.52077372685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45936.52077372685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45936.52077372685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45936.52077372685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45936.52077372685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45936.52077372685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45936.52077372685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45936.52077372685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45936.52077372685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45936.52077372685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45936.52077372685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45936.52077372685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45936.52077372685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45936.52077372685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45936.52077372685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45936.52077372685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45936.52077372685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45936.52077372685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45936.52077372685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45936.52077372685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45936.52077372685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45936.52077372685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45936.52077372685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45936.52077372685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45936.52077372685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45936.52077372685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45936.52077372685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45936.52077372685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45936.52077372685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45936.52077372685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45936.52077372685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45936.52077372685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45936.52077372685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45936.52077372685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45936.52077372685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45936.52077372685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45936.52077372685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45936.52077372685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45936.52077372685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45936.52077372685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45936.52077372685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45936.52077372685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45936.52077372685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45936.52077372685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45936.52077372685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45936.52077372685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45936.52077372685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45936.52077372685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45936.52077372685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45936.52077372685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45936.52077372685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45936.52077372685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45936.52077372685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45936.52077372685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45936.52077372685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45936.52077372685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45936.52077372685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45936.52077372685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45936.52077372685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45936.52077372685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45936.52077372685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45936.52077372685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45936.52077372685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45936.52077372685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45936.52077372685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45936.52077372685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45936.52077372685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45936.52077372685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45936.52077372685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45936.52077372685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45936.52077372685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45936.52077372685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45936.52077372685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45936.52077372685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45936.52077372685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45936.52077372685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45936.52077372685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45936.52077372685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45936.52077372685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45936.52077372685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45936.52077372685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45936.52077372685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45936.52077372685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45936.52077372685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45936.52077372685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45936.52077372685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45936.52077372685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45936.52077372685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45936.52077372685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45936.52077372685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45936.52077372685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45936.52077372685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45936.52077372685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45936.52077372685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45936.52077372685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45936.52077372685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45936.52077372685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45936.52077372685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45936.52077372685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45936.52077372685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45936.52077372685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45936.52077372685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45936.52077372685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45936.52077372685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45936.52077372685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45936.52077372685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45936.52077372685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45936.52077372685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45936.52077372685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45936.52077372685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45936.52077372685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45936.52077372685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45936.52077372685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45936.52077372685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45936.52077372685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45936.52077372685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45936.52077372685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45936.52077372685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45936.52077372685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45936.52077372685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45936.52077372685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45936.52077372685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45936.52077372685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45936.52077372685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45936.52077372685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45936.52077372685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45936.52077372685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45936.52077372685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45936.52077372685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45936.52077372685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45936.52077372685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45936.52077372685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45936.52077372685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45936.52077372685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45936.52077372685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45936.52077372685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45936.52077372685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45936.52077372685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45936.52077372685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45936.52077372685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45936.52077372685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45936.52077372685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45936.52077372685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45936.52077372685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45936.52077372685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45936.52077372685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45936.52077372685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45936.52077372685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45936.52077372685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45936.52077372685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45936.52077372685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45936.52077372685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45936.52077372685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45936.52077372685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45936.52077372685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45936.52077372685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45936.52077372685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45936.52077372685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45936.52077372685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45936.52077372685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45936.52077372685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45936.52077372685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45936.52077372685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45936.52077372685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45936.52077372685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45936.52077372685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45936.52077372685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45936.52077372685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45936.52077372685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45936.52077372685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45936.52077372685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45936.52077372685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45936.52077372685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45936.52077372685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45936.52077372685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45936.52077372685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45936.52077372685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45936.52077372685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45936.52077372685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45936.52077372685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45936.52077372685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45936.52077372685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45936.52077372685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45936.52077372685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45936.52077372685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45936.52077372685</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233.04005613425397</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1.3638292824034579</v>
      </c>
      <c r="H3" s="113">
        <v>45935.07104166667</v>
      </c>
      <c r="I3" s="110" t="str">
        <f>IFERROR(VLOOKUP(D3,DB!A:F,6,0),"")</f>
        <v>Generator-SG</v>
      </c>
      <c r="J3" s="110" t="str">
        <f>IFERROR(VLOOKUP(D3,DB!A:G,7,0),"")</f>
        <v>Good</v>
      </c>
      <c r="K3" s="115" t="s">
        <v>39055</v>
      </c>
      <c r="L3" s="107" t="str">
        <f>IFERROR(VLOOKUP(D3,DB!A:I,9,0),"")</f>
        <v>Latis</v>
      </c>
    </row>
    <row r="4" spans="1:16" ht="15" customHeight="1">
      <c r="A4" s="140" t="s">
        <v>39056</v>
      </c>
      <c r="B4" s="140" t="str">
        <f>IFERROR(VLOOKUP(D4,DB!A:K,11,0),"")</f>
        <v>R4</v>
      </c>
      <c r="C4" s="141">
        <v>1</v>
      </c>
      <c r="D4" s="142" t="s">
        <v>22659</v>
      </c>
      <c r="E4" s="143" t="s">
        <v>39043</v>
      </c>
      <c r="F4" s="144">
        <v>45936.499837962961</v>
      </c>
      <c r="G4" s="145">
        <f ca="1">IFERROR(NOW()-F4,"")</f>
        <v>2.0935763888701331E-2</v>
      </c>
      <c r="H4" s="144">
        <v>45936.488935185182</v>
      </c>
      <c r="I4" s="140" t="str">
        <f>IFERROR(VLOOKUP(D4,DB!A:F,6,0),"")</f>
        <v>SCECO</v>
      </c>
      <c r="J4" s="140" t="str">
        <f>IFERROR(VLOOKUP(D4,DB!A:G,7,0),"")</f>
        <v>Dead</v>
      </c>
      <c r="K4" s="147" t="s">
        <v>39057</v>
      </c>
      <c r="L4" s="142" t="str">
        <f>IFERROR(VLOOKUP(D4,DB!A:I,9,0),"")</f>
        <v>Latis</v>
      </c>
    </row>
    <row r="5" spans="1:16" ht="15" customHeight="1">
      <c r="A5" s="140"/>
      <c r="B5" s="140" t="str">
        <f>IFERROR(VLOOKUP(D5,DB!A:K,11,0),"")</f>
        <v/>
      </c>
      <c r="C5" s="141"/>
      <c r="D5" s="142"/>
      <c r="E5" s="143"/>
      <c r="F5" s="144"/>
      <c r="G5" s="145">
        <f ca="1">IFERROR(NOW()-F5,"")</f>
        <v>45936.52077372685</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45936.52077372685</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45936.52077372685</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45936.52077372685</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45936.52077372685</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45936.52077372685</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45936.52077372685</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45936.52077372685</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45936.52077372685</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45936.52077372685</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45936.52077372685</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45936.52077372685</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45936.52077372685</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45936.52077372685</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45936.52077372685</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45936.52077372685</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45936.52077372685</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45936.52077372685</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45936.52077372685</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45936.52077372685</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45936.52077372685</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45936.52077372685</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45936.52077372685</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45936.52077372685</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45936.52077372685</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45936.52077372685</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45936.52077372685</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45936.52077372685</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45936.52077372685</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45936.52077372685</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45936.52077372685</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45936.52077372685</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45936.52077372685</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45936.52077372685</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45936.52077372685</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45936.52077372685</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45936.52077372685</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45936.52077372685</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45936.52077372685</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45936.52077372685</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45936.52077372685</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45936.52077372685</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45936.52077372685</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45936.52077372685</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45936.52077372685</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45936.52077372685</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45936.52077372685</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45936.52077372685</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45936.52077372685</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45936.52077372685</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45936.52077372685</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45936.52077372685</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45936.52077372685</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45936.52077372685</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45936.52077372685</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45936.52077372685</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45936.52077372685</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45936.52077372685</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45936.52077372685</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45936.52077372685</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45936.52077372685</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45936.52077372685</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45936.52077372685</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45936.52077372685</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45936.52077372685</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45936.52077372685</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45936.52077372685</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45936.52077372685</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45936.52077372685</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45936.52077372685</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45936.52077372685</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45936.52077372685</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45936.52077372685</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45936.52077372685</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45936.52077372685</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45936.52077372685</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45936.52077372685</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45936.52077372685</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45936.52077372685</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45936.52077372685</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45936.52077372685</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45936.52077372685</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45936.52077372685</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45936.52077372685</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45936.52077372685</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45936.52077372685</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45936.52077372685</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45936.52077372685</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45936.52077372685</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45936.52077372685</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45936.52077372685</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45936.52077372685</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45936.52077372685</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45936.52077372685</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45936.52077372685</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45936.52077372685</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45936.52077372685</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45936.52077372685</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45936.52077372685</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45936.52077372685</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45936.52077372685</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45936.52077372685</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45936.52077372685</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45936.52077372685</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45936.52077372685</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45936.52077372685</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45936.52077372685</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45936.52077372685</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45936.52077372685</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45936.52077372685</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45936.52077372685</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45936.52077372685</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45936.52077372685</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45936.52077372685</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45936.52077372685</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45936.52077372685</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45936.52077372685</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45936.52077372685</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45936.52077372685</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45936.52077372685</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45936.52077372685</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45936.52077372685</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45936.52077372685</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45936.52077372685</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45936.52077372685</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45936.52077372685</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45936.52077372685</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45936.52077372685</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45936.52077372685</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45936.52077372685</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45936.52077372685</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45936.52077372685</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45936.52077372685</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45936.52077372685</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45936.52077372685</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45936.52077372685</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45936.52077372685</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45936.52077372685</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45936.52077372685</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45936.52077372685</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45936.52077372685</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45936.52077372685</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45936.52077372685</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45936.52077372685</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45936.52077372685</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45936.52077372685</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45936.52077372685</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45936.52077372685</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45936.52077372685</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45936.52077372685</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45936.52077372685</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45936.52077372685</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45936.52077372685</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45936.52077372685</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45936.52077372685</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45936.52077372685</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45936.52077372685</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45936.52077372685</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45936.52077372685</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45936.52077372685</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45936.52077372685</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45936.52077372685</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45936.52077372685</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45936.52077372685</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45936.52077372685</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45936.52077372685</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45936.52077372685</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45936.52077372685</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45936.52077372685</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45936.52077372685</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45936.52077372685</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45936.52077372685</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45936.52077372685</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45936.52077372685</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45936.52077372685</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45936.52077372685</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45936.52077372685</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45936.52077372685</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45936.52077372685</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45936.52077372685</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45936.52077372685</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45936.52077372685</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45936.52077372685</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45936.52077372685</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45936.52077372685</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45936.52077372685</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45936.52077372685</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45936.52077372685</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45936.52077372685</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45936.52077372685</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45936.52077372685</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45936.52077372685</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45936.52077372685</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45936.52077372685</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45936.52077372685</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45936.52077372685</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45936.52077372685</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45936.52077372685</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45936.52077372685</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45936.52077372685</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45936.52077372685</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45936.52077372685</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45936.52077372685</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45936.52077372685</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45936.52077372685</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45936.52077372685</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45936.52077372685</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45936.52077372685</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45936.52077372685</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45936.52077372685</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45936.52077372685</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45936.52077372685</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45936.52077372685</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45936.52077372685</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45936.52077372685</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45936.52077372685</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45936.52077372685</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45936.52077372685</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45936.52077372685</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45936.52077372685</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45936.52077372685</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45936.52077372685</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45936.52077372685</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45936.52077372685</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45936.52077372685</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45936.52077372685</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45936.52077372685</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45936.52077372685</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45936.52077372685</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45936.52077372685</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45936.52077372685</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45936.52077372685</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45936.52077372685</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45936.52077372685</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45936.52077372685</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45936.52077372685</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45936.52077372685</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45936.52077372685</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45936.52077372685</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45936.52077372685</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45936.52077372685</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45936.52077372685</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45936.52077372685</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45936.52077372685</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45936.52077372685</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45936.52077372685</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45936.52077372685</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45936.52077372685</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45936.52077372685</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45936.52077372685</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45936.52077372685</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45936.52077372685</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45936.52077372685</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45936.52077372685</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45936.52077372685</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45936.52077372685</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45936.52077372685</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45936.52077372685</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45936.52077372685</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45936.52077372685</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45936.52077372685</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45936.52077372685</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45936.52077372685</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45936.52077372685</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45936.52077372685</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45936.52077372685</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45936.52077372685</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45936.52077372685</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45936.52077372685</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45936.52077372685</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45936.52077372685</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45936.52077372685</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45936.52077372685</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45936.52077372685</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45936.52077372685</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45936.52077372685</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45936.52077372685</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45936.52077372685</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45936.52077372685</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45936.52077372685</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45936.52077372685</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45936.52077372685</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45936.52077372685</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45936.52077372685</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45936.52077372685</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45936.52077372685</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45936.52077372685</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45936.52077372685</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45936.52077372685</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45936.52077372685</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45936.52077372685</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45936.52077372685</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45936.52077372685</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45936.52077372685</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45936.52077372685</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45936.52077372685</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45936.52077372685</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45936.52077372685</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45936.52077372685</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45936.52077372685</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45936.52077372685</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45936.52077372685</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45936.52077372685</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45936.52077372685</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45936.52077372685</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45936.52077372685</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45936.52077372685</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45936.52077372685</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45936.52077372685</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45936.52077372685</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45936.52077372685</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45936.52077372685</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45936.52077372685</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45936.52077372685</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45936.52077372685</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45936.52077372685</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45936.52077372685</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45936.52077372685</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45936.52077372685</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45936.52077372685</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45936.52077372685</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45936.52077372685</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45936.52077372685</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45936.52077372685</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45936.52077372685</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45936.52077372685</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45936.52077372685</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45936.52077372685</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45936.52077372685</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45936.52077372685</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45936.52077372685</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45936.52077372685</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45936.52077372685</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45936.52077372685</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45936.52077372685</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45936.52077372685</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45936.52077372685</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45936.52077372685</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45936.52077372685</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45936.52077372685</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45936.52077372685</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45936.52077372685</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45936.52077372685</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45936.52077372685</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45936.52077372685</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45936.52077372685</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45936.52077372685</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45936.52077372685</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45936.52077372685</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45936.52077372685</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45936.52077372685</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45936.52077372685</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45936.52077372685</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45936.52077372685</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45936.52077372685</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45936.52077372685</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45936.52077372685</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45936.52077372685</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45936.52077372685</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45936.52077372685</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45936.52077372685</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45936.52077372685</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45936.52077372685</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45936.52077372685</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45936.52077372685</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45936.52077372685</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45936.52077372685</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45936.52077372685</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45936.52077372685</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45936.52077372685</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45936.52077372685</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45936.52077372685</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45936.52077372685</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45936.52077372685</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45936.52077372685</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45936.52077372685</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45936.52077372685</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45936.52077372685</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45936.52077372685</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45936.52077372685</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45936.52077372685</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45936.52077372685</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45936.52077372685</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45936.52077372685</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45936.52077372685</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45936.52077372685</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45936.52077372685</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45936.52077372685</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45936.52077372685</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45936.52077372685</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45936.52077372685</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45936.52077372685</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45936.52077372685</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45936.52077372685</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45936.52077372685</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45936.52077372685</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45936.52077372685</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45936.52077372685</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45936.52077372685</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45936.52077372685</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45936.52077372685</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45936.52077372685</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45936.52077372685</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45936.52077372685</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45936.52077372685</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45936.52077372685</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45936.52077372685</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45936.52077372685</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45936.52077372685</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45936.52077372685</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45936.52077372685</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45936.52077372685</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45936.52077372685</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45936.52077372685</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45936.52077372685</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45936.52077372685</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45936.52077372685</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45936.52077372685</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45936.52077372685</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45936.52077372685</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45936.52077372685</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45936.52077372685</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45936.52077372685</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45936.52077372685</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45936.52077372685</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45936.52077372685</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45936.52077372685</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45936.52077372685</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45936.52077372685</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45936.52077372685</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45936.52077372685</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45936.52077372685</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45936.52077372685</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45936.52077372685</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45936.52077372685</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45936.52077372685</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45936.52077372685</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45936.52077372685</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45936.52077372685</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45936.52077372685</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45936.52077372685</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45936.52077372685</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45936.52077372685</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45936.52077372685</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45936.52077372685</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45936.52077372685</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45936.52077372685</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45936.52077372685</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45936.52077372685</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45936.52077372685</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45936.52077372685</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45936.52077372685</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45936.52077372685</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45936.52077372685</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45936.52077372685</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45936.52077372685</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45936.52077372685</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45936.52077372685</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45936.52077372685</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45936.52077372685</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45936.52077372685</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45936.52077372685</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45936.52077372685</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45936.52077372685</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45936.52077372685</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45936.52077372685</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45936.52077372685</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45936.52077372685</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45936.52077372685</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45936.52077372685</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45936.52077372685</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45936.52077372685</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45936.52077372685</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45936.52077372685</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45936.52077372685</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45936.52077372685</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45936.52077372685</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45936.52077372685</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45936.52077372685</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45936.52077372685</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45936.52077372685</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45936.52077372685</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45936.52077372685</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45936.52077372685</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45936.52077372685</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45936.52077372685</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45936.52077372685</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45936.52077372685</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45936.52077372685</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45936.52077372685</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44.688713541661855</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10.331896412033529</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45936.52077372685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45936.52077372685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45936.52077372685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45936.52077372685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45936.52077372685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45936.52077372685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45936.52077372685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45936.52077372685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45936.52077372685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45936.52077372685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45936.52077372685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45936.52077372685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45936.52077372685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45936.52077372685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45936.52077372685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45936.52077372685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45936.52077372685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45936.52077372685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45936.52077372685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45936.52077372685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45936.52077372685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45936.52077372685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45936.52077372685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45936.52077372685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45936.52077372685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45936.52077372685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45936.52077372685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45936.52077372685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45936.52077372685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45936.52077372685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45936.52077372685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45936.52077372685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45936.52077372685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45936.52077372685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45936.52077372685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45936.52077372685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45936.52077372685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45936.52077372685</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45936.52077372685</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45936.52077372685</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45936.52077372685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45936.52077372685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45936.52077372685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45936.52077372685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45936.52077372685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45936.52077372685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45936.52077372685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45936.52077372685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45936.52077372685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45936.52077372685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45936.52077372685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45936.52077372685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45936.52077372685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45936.52077372685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45936.52077372685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45936.52077372685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45936.52077372685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45936.52077372685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45936.52077372685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45936.52077372685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45936.52077372685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45936.52077372685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45936.52077372685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45936.52077372685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45936.52077372685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45936.52077372685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45936.52077372685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45936.52077372685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45936.52077372685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45936.52077372685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45936.52077372685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45936.52077372685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45936.52077372685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45936.52077372685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45936.52077372685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45936.52077372685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45936.52077372685</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45936.52077372685</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45936.52077372685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45936.52077372685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45936.52077372685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45936.52077372685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45936.52077372685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45936.52077372685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45936.52077372685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45936.52077372685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45936.52077372685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45936.52077372685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45936.52077372685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45936.52077372685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45936.52077372685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45936.52077372685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45936.52077372685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45936.52077372685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45936.52077372685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45936.52077372685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45936.52077372685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45936.52077372685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45936.52077372685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45936.52077372685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45936.52077372685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45936.52077372685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45936.52077372685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45936.52077372685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45936.52077372685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45936.52077372685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45936.52077372685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45936.52077372685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45936.52077372685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45936.52077372685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45936.52077372685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45936.52077372685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45936.52077372685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45936.52077372685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45936.52077372685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45936.52077372685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45936.52077372685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45936.52077372685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45936.52077372685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45936.52077372685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45936.52077372685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45936.52077372685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45936.52077372685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45936.52077372685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45936.52077372685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45936.52077372685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45936.52077372685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45936.52077372685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45936.52077372685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45936.52077372685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45936.52077372685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45936.52077372685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45936.52077372685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45936.52077372685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45936.52077372685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45936.52077372685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45936.52077372685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45936.52077372685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45936.52077372685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45936.52077372685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45936.52077372685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45936.52077372685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45936.52077372685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45936.52077372685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45936.52077372685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45936.52077372685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45936.52077372685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45936.52077372685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45936.52077372685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45936.52077372685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45936.52077372685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45936.52077372685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45936.52077372685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45936.52077372685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45936.52077372685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45936.52077372685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45936.52077372685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45936.52077372685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45936.52077372685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45936.52077372685</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45936.52077372685</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5"/>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9.7479265046276851</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45936.52077372685</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2.6398015046288492</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1.5785283564764541</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45936.52077372685</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1</v>
      </c>
      <c r="D7" s="120" t="s">
        <v>37492</v>
      </c>
      <c r="E7" s="123" t="s">
        <v>38964</v>
      </c>
      <c r="F7" s="124">
        <v>45936.475243055553</v>
      </c>
      <c r="G7" s="89">
        <f ca="1">IFERROR(NOW()-F7,"-")</f>
        <v>4.5530671297456138E-2</v>
      </c>
      <c r="H7" s="124">
        <v>45936.469317129631</v>
      </c>
      <c r="I7" s="120" t="str">
        <f>IFERROR(VLOOKUP(D7,DB!A:F,6,0),"")</f>
        <v>SCECO</v>
      </c>
      <c r="J7" s="119" t="str">
        <f>IFERROR(VLOOKUP(D7,DB!A:G,7,0),"")</f>
        <v>Dead</v>
      </c>
      <c r="K7" s="125" t="s">
        <v>39070</v>
      </c>
      <c r="L7" s="126" t="str">
        <f>IFERROR(VLOOKUP(D7,DB!A:I,9,0),"")</f>
        <v>Latis</v>
      </c>
    </row>
    <row r="8" spans="1:16383" ht="31.5" customHeight="1">
      <c r="A8" s="121" t="s">
        <v>39071</v>
      </c>
      <c r="B8" s="120" t="str">
        <f>IFERROR(VLOOKUP(D8,DB!A:K,11,0),"")</f>
        <v>R6</v>
      </c>
      <c r="C8" s="122">
        <v>2</v>
      </c>
      <c r="D8" s="120" t="s">
        <v>35247</v>
      </c>
      <c r="E8" s="123" t="s">
        <v>38964</v>
      </c>
      <c r="F8" s="162">
        <v>45936.498611111114</v>
      </c>
      <c r="G8" s="89">
        <f ca="1">IFERROR(NOW()-F8,"-")</f>
        <v>2.2162615736306179E-2</v>
      </c>
      <c r="H8" s="124">
        <v>45936.492696759262</v>
      </c>
      <c r="I8" s="120" t="str">
        <f>IFERROR(VLOOKUP(D8,DB!A:F,6,0),"")</f>
        <v>SCECO</v>
      </c>
      <c r="J8" s="119" t="str">
        <f>IFERROR(VLOOKUP(D8,DB!A:G,7,0),"")</f>
        <v>Vandalized</v>
      </c>
      <c r="K8" s="125" t="s">
        <v>39072</v>
      </c>
      <c r="L8" s="126" t="str">
        <f>IFERROR(VLOOKUP(D8,DB!A:I,9,0),"")</f>
        <v>Latis</v>
      </c>
    </row>
    <row r="9" spans="1:16383" ht="31.5" customHeight="1">
      <c r="A9" s="121"/>
      <c r="B9" s="120" t="str">
        <f>IFERROR(VLOOKUP(D9,DB!A:K,11,0),"")</f>
        <v/>
      </c>
      <c r="C9" s="122"/>
      <c r="D9"/>
      <c r="E9" s="123"/>
      <c r="F9" s="124"/>
      <c r="G9" s="89">
        <f ca="1">IFERROR(NOW()-F9,"-")</f>
        <v>45936.52077372685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45936.52077372685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45936.52077372685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45936.52077372685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45936.52077372685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45936.52077372685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45936.52077372685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45936.52077372685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45936.52077372685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45936.52077372685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45936.52077372685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45936.52077372685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45936.52077372685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45936.52077372685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45936.52077372685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45936.52077372685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45936.52077372685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45936.52077372685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45936.52077372685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45936.52077372685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45936.52077372685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45936.52077372685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45936.52077372685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45936.52077372685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45936.52077372685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45936.52077372685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45936.52077372685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45936.52077372685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45936.52077372685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45936.52077372685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45936.52077372685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45936.52077372685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45936.52077372685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45936.52077372685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45936.52077372685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45936.52077372685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45936.52077372685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45936.52077372685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45936.52077372685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45936.52077372685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45936.52077372685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45936.52077372685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45936.52077372685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45936.52077372685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45936.52077372685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45936.52077372685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45936.52077372685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45936.52077372685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45936.52077372685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45936.52077372685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45936.52077372685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45936.52077372685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45936.52077372685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45936.52077372685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45936.52077372685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45936.52077372685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45936.52077372685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45936.52077372685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45936.52077372685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45936.52077372685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45936.52077372685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45936.52077372685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45936.52077372685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45936.52077372685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45936.52077372685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45936.52077372685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45936.52077372685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45936.52077372685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45936.52077372685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45936.52077372685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45936.52077372685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45936.52077372685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45936.52077372685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45936.52077372685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45936.52077372685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45936.52077372685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45936.52077372685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45936.52077372685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45936.52077372685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45936.52077372685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45936.52077372685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45936.52077372685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45936.52077372685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45936.52077372685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45936.52077372685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45936.52077372685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45936.52077372685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45936.52077372685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45936.52077372685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45936.52077372685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45936.52077372685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45936.52077372685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45936.52077372685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45936.52077372685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45936.52077372685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45936.52077372685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45936.52077372685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45936.52077372685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45936.52077372685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45936.52077372685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45936.52077372685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45936.52077372685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45936.52077372685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45936.52077372685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45936.52077372685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45936.52077372685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45936.52077372685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45936.52077372685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45936.52077372685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45936.52077372685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45936.52077372685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45936.52077372685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45936.52077372685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45936.52077372685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45936.52077372685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45936.52077372685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45936.52077372685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45936.52077372685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45936.52077372685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45936.52077372685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45936.52077372685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45936.52077372685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45936.52077372685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45936.52077372685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45936.52077372685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45936.52077372685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45936.52077372685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45936.52077372685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45936.52077372685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45936.52077372685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45936.52077372685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45936.52077372685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45936.52077372685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45936.52077372685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45936.52077372685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45936.52077372685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45936.52077372685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45936.52077372685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45936.52077372685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45936.52077372685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45936.52077372685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45936.52077372685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45936.52077372685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45936.52077372685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45936.52077372685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45936.52077372685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45936.52077372685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45936.52077372685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45936.52077372685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45936.52077372685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45936.52077372685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45936.52077372685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45936.52077372685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45936.52077372685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45936.52077372685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45936.52077372685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45936.52077372685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45936.52077372685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45936.52077372685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45936.52077372685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45936.52077372685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45936.52077372685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45936.52077372685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45936.52077372685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45936.52077372685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45936.52077372685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45936.52077372685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45936.52077372685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45936.52077372685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45936.52077372685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45936.52077372685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45936.52077372685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45936.52077372685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45936.52077372685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45936.52077372685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45936.52077372685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45936.52077372685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45936.52077372685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45936.52077372685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45936.52077372685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45936.52077372685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45936.52077372685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45936.52077372685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45936.52077372685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45936.52077372685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45936.52077372685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45936.52077372685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45936.52077372685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45936.52077372685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45936.52077372685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45936.52077372685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45936.52077372685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45936.52077372685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45936.52077372685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45936.52077372685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45936.52077372685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45936.52077372685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45936.52077372685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45936.52077372685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45936.52077372685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45936.52077372685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45936.52077372685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45936.52077372685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45936.52077372685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45936.52077372685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45936.52077372685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45936.52077372685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45936.52077372685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45936.52077372685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45936.52077372685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45936.52077372685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45936.52077372685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45936.52077372685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45936.52077372685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45936.52077372685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45936.52077372685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45936.52077372685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45936.52077372685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45936.52077372685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45936.52077372685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45936.52077372685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45936.52077372685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45936.52077372685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45936.52077372685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45936.52077372685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45936.52077372685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45936.52077372685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45936.52077372685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45936.52077372685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45936.52077372685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45936.52077372685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45936.52077372685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45936.52077372685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45936.52077372685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45936.52077372685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45936.52077372685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45936.52077372685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45936.52077372685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45936.52077372685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45936.52077372685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45936.52077372685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45936.52077372685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45936.52077372685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45936.52077372685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45936.52077372685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45936.52077372685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45936.52077372685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45936.52077372685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45936.52077372685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45936.52077372685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45936.52077372685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45936.52077372685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45936.52077372685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45936.52077372685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45936.52077372685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45936.52077372685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45936.52077372685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45936.52077372685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45936.52077372685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45936.52077372685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45936.52077372685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45936.52077372685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45936.52077372685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45936.52077372685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45936.52077372685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45936.52077372685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45936.52077372685</v>
      </c>
      <c r="H275" s="124"/>
      <c r="I275" s="120" t="str">
        <f>IFERROR(VLOOKUP(D275,DB!A:F,6,0),"")</f>
        <v/>
      </c>
      <c r="J275" s="119" t="str">
        <f>IFERROR(VLOOKUP(D275,DB!A:G,7,0),"")</f>
        <v/>
      </c>
      <c r="K275" s="125"/>
      <c r="L275" s="126" t="str">
        <f>IFERROR(VLOOKUP(D275,DB!A:I,9,0),"")</f>
        <v/>
      </c>
    </row>
  </sheetData>
  <dataValidations count="2">
    <dataValidation allowBlank="1" showInputMessage="1" showErrorMessage="1" sqref="E1" xr:uid="{380493DB-286A-4683-AF55-C78F04945A49}"/>
    <dataValidation type="list" allowBlank="1" showInputMessage="1" showErrorMessage="1" sqref="E3 E5:E2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2025-10-06T09:30:27Z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