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38" documentId="13_ncr:1_{F6CB121F-512D-4AA6-A0C1-0FB36C537598}" xr6:coauthVersionLast="47" xr6:coauthVersionMax="47" xr10:uidLastSave="{0F038635-8675-4ED7-95FD-C7662C2B16E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<sst xmlns="http://schemas.openxmlformats.org/spreadsheetml/2006/main" count="178587" uniqueCount="39076">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</sst>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274.54755115740409</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45937.495976736114</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45937.495976736114</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45937.495976736114</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45937.495976736114</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45937.495976736114</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45937.495976736114</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45937.495976736114</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45937.495976736114</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45937.495976736114</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45937.495976736114</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45937.495976736114</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45937.495976736114</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45937.495976736114</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45937.495976736114</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45937.495976736114</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45937.495976736114</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45937.495976736114</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45937.495976736114</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45937.495976736114</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45937.495976736114</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45937.495976736114</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45937.495976736114</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45937.495976736114</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45937.495976736114</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45937.495976736114</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45937.495976736114</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45937.495976736114</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45937.495976736114</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45937.495976736114</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45937.495976736114</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45937.495976736114</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45937.495976736114</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45937.495976736114</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45937.495976736114</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45937.495976736114</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45937.495976736114</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45937.495976736114</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45937.495976736114</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45937.495976736114</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45937.495976736114</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45937.495976736114</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45937.495976736114</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45937.495976736114</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45937.495976736114</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45937.495976736114</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45937.495976736114</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45937.495976736114</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45937.495976736114</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45937.495976736114</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45937.495976736114</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45937.495976736114</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45937.495976736114</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45937.495976736114</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45937.495976736114</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45937.495976736114</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45937.495976736114</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45937.495976736114</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45937.495976736114</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45937.495976736114</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45937.495976736114</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45937.495976736114</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45937.495976736114</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45937.495976736114</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45937.495976736114</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45937.495976736114</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45937.495976736114</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45937.495976736114</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45937.495976736114</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45937.495976736114</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45937.495976736114</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45937.495976736114</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45937.495976736114</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45937.495976736114</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45937.495976736114</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45937.495976736114</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45937.495976736114</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45937.495976736114</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45937.495976736114</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45937.495976736114</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45937.495976736114</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45937.495976736114</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45937.495976736114</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45937.495976736114</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45937.495976736114</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45937.495976736114</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45937.495976736114</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130.76889374999882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112.49613912036875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0.10035173611686332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45937.495976736114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45937.495976736114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45937.495976736114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45937.495976736114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45937.495976736114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45937.495976736114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45937.495976736114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45937.495976736114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45937.495976736114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45937.495976736114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45937.495976736114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45937.495976736114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45937.495976736114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45937.495976736114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45937.495976736114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45937.495976736114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45937.495976736114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45937.495976736114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45937.495976736114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45937.495976736114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45937.495976736114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45937.495976736114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45937.495976736114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45937.495976736114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45937.495976736114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45937.495976736114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45937.495976736114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45937.495976736114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45937.495976736114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45937.495976736114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45937.495976736114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45937.495976736114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45937.495976736114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45937.495976736114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45937.495976736114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45937.495976736114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45937.495976736114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45937.495976736114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45937.495976736114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45937.495976736114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45937.495976736114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45937.495976736114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45937.495976736114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45937.495976736114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45937.495976736114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45937.495976736114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45937.495976736114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45937.495976736114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45937.495976736114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45937.495976736114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45937.495976736114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45937.495976736114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45937.495976736114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45937.495976736114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45937.495976736114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45937.495976736114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45937.495976736114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45937.495976736114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45937.495976736114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45937.495976736114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45937.495976736114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45937.495976736114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45937.495976736114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45937.495976736114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45937.495976736114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45937.495976736114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45937.495976736114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45937.495976736114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45937.495976736114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45937.495976736114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45937.495976736114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45937.495976736114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45937.495976736114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45937.495976736114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45937.495976736114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45937.495976736114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45937.495976736114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45937.495976736114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45937.495976736114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45937.495976736114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45937.495976736114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45937.495976736114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45937.495976736114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45937.495976736114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45937.495976736114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45937.495976736114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45937.495976736114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45937.495976736114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45937.495976736114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45937.495976736114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45937.495976736114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45937.495976736114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45937.495976736114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45937.495976736114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45937.495976736114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45937.495976736114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45937.495976736114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45937.495976736114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45937.495976736114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45937.495976736114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45937.495976736114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45937.495976736114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45937.495976736114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45937.495976736114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45937.495976736114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45937.495976736114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45937.495976736114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45937.495976736114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45937.495976736114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45937.495976736114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45937.495976736114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45937.495976736114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45937.495976736114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45937.495976736114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45937.495976736114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45937.495976736114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45937.495976736114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45937.495976736114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45937.495976736114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45937.495976736114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45937.495976736114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45937.495976736114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45937.495976736114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45937.495976736114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45937.495976736114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45937.495976736114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45937.495976736114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45937.495976736114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45937.495976736114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45937.495976736114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45937.495976736114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45937.495976736114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45937.495976736114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45937.495976736114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45937.495976736114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45937.495976736114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45937.495976736114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45937.495976736114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45937.495976736114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45937.495976736114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45937.495976736114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45937.495976736114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45937.495976736114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45937.495976736114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45937.495976736114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45937.495976736114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45937.495976736114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45937.495976736114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45937.495976736114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45937.495976736114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45937.495976736114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45937.495976736114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45937.495976736114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45937.495976736114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45937.495976736114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45937.495976736114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45937.495976736114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45937.495976736114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45937.495976736114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45937.495976736114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45937.495976736114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45937.495976736114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45937.495976736114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45937.495976736114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45937.495976736114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45937.495976736114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45937.495976736114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45937.495976736114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45937.495976736114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45937.495976736114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45937.495976736114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45937.495976736114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45937.495976736114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45937.495976736114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45937.495976736114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45937.495976736114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45937.495976736114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45937.495976736114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45937.495976736114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45937.495976736114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45937.495976736114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45937.495976736114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45937.495976736114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45937.495976736114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45937.495976736114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45937.495976736114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45937.495976736114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45937.495976736114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45937.495976736114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45937.495976736114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45937.495976736114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45937.495976736114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45937.495976736114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45937.495976736114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45937.495976736114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45937.495976736114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45937.495976736114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45937.495976736114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45937.495976736114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45937.495976736114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45937.495976736114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45937.495976736114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45937.495976736114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45937.495976736114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45937.495976736114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45937.495976736114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45937.495976736114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45937.495976736114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45937.495976736114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45937.495976736114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45937.495976736114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45937.495976736114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45937.495976736114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45937.495976736114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45937.495976736114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45937.495976736114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45937.495976736114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45937.495976736114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45937.495976736114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45937.495976736114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45937.495976736114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45937.495976736114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45937.495976736114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45937.495976736114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45937.495976736114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45937.495976736114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45937.495976736114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45937.495976736114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45937.495976736114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45937.495976736114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45937.495976736114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45937.495976736114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45937.495976736114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45937.495976736114</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45937.49597708333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45937.49597708333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45937.49597708333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45937.49597708333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45937.49597708333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45937.49597708333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45937.49597708333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45937.49597708333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45937.49597708333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45937.49597708333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45937.49597708333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45937.49597708333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45937.49597708333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45937.49597708333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45937.49597708333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45937.49597708333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45937.49597708333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45937.49597708333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45937.49597708333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45937.49597708333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45937.49597708333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45937.49597708333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45937.49597708333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45937.49597708333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45937.49597708333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45937.49597708333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45937.49597708333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45937.49597708333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45937.49597708333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45937.49597708333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45937.49597708333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45937.49597708333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45937.49597708333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45937.49597708333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45937.49597708333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45937.49597708333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45937.49597708333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45937.49597708333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45937.49597708333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45937.49597708333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45937.49597708333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45937.49597708333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45937.49597708333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45937.49597708333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45937.49597708333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45937.49597708333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45937.49597708333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45937.49597708333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45937.49597708333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45937.49597708333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45937.49597708333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45937.49597708333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45937.49597708333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45937.49597708333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45937.49597708333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45937.49597708333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45937.49597708333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45937.49597708333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45937.49597708333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45937.49597708333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45937.49597708333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45937.49597708333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45937.49597708333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45937.49597708333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45937.49597708333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45937.49597708333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45937.49597708333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45937.49597708333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45937.49597708333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45937.49597708333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45937.49597708333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45937.49597708333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45937.49597708333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45937.49597708333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45937.49597708333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45937.49597708333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45937.49597708333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45937.49597708333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45937.49597708333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45937.49597708333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45937.49597708333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45937.49597708333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45937.49597708333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45937.49597708333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45937.49597708333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45937.49597708333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45937.49597708333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45937.49597708333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45937.49597708333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45937.49597708333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45937.49597708333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45937.49597708333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45937.49597708333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45937.49597708333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45937.49597708333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45937.49597708333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45937.49597708333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45937.49597708333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45937.49597708333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45937.49597708333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45937.49597708333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45937.49597708333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45937.49597708333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45937.49597708333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45937.49597708333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45937.49597708333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45937.49597708333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45937.49597708333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45937.49597708333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45937.49597708333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45937.49597708333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45937.49597708333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45937.49597708333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45937.49597708333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45937.49597708333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45937.49597708333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45937.49597708333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45937.49597708333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45937.49597708333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45937.49597708333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45937.49597708333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45937.49597708333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45937.49597708333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45937.49597708333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45937.49597708333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45937.49597708333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45937.49597708333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45937.49597708333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45937.49597708333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45937.49597708333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45937.49597708333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45937.49597708333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45937.49597708333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45937.49597708333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45937.49597708333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45937.49597708333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45937.49597708333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45937.49597708333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45937.49597708333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45937.49597708333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45937.49597708333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45937.49597708333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45937.49597708333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45937.49597708333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45937.49597708333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45937.49597708333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45937.49597708333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45937.49597708333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45937.49597708333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45937.49597708333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45937.49597708333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45937.49597708333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45937.49597708333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45937.49597708333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45937.49597708333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45937.49597708333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45937.49597708333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45937.49597708333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45937.49597708333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45937.49597708333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45937.49597708333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45937.49597708333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45937.49597708333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45937.49597708333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45937.49597708333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45937.49597708333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45937.49597708333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45937.49597708333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45937.49597708333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45937.49597708333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45937.49597708333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45937.49597708333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45937.49597708333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45937.49597708333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45937.49597708333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45937.49597708333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45937.49597708333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45937.49597708333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45937.49597708333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45937.49597708333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45937.49597708333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45937.49597708333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45937.49597708333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45937.49597708333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45937.49597708333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45937.49597708333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45937.49597708333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45937.49597708333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45937.49597708333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45937.49597708333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45937.49597708333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45937.49597708333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45937.49597708333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45937.49597708333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45937.49597708333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45937.49597708333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45937.49597708333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45937.49597708333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45937.49597708333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45937.49597708333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45937.49597708333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45937.49597708333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45937.49597708333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45937.49597708333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45937.49597708333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45937.49597708333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45937.49597708333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45937.49597708333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45937.49597708333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45937.49597708333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45937.49597708333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45937.49597708333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45937.49597708333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45937.49597708333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45937.49597708333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45937.49597708333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45937.49597708333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45937.49597708333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45937.49597708333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45937.49597708333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45937.49597708333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45937.49597708333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45937.49597708333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45937.49597708333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45937.49597708333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45937.49597708333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45937.49597708333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45937.49597708333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45937.49597708333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45937.49597708333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45937.49597708333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45937.49597708333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45937.49597708333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45937.49597708333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45937.49597708333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45937.49597708333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45937.49597708333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45937.49597708333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45937.49597708333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45937.49597708333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45937.49597708333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45937.49597708333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45937.49597708333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45937.49597708333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45937.49597708333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45937.49597708333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45937.49597708333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45937.49597708333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45937.49597708333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45937.49597708333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45937.49597708333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45937.49597708333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45937.49597708333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45937.49597708333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45937.49597708333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45937.49597708333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45937.49597708333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45937.49597708333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45937.49597708333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45937.49597708333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45937.49597708333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45937.49597708333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45937.49597708333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45937.49597708333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45937.49597708333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45937.49597708333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45937.49597708333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45937.49597708333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45937.49597708333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45937.49597708333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45937.49597708333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45937.49597708333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45937.49597708333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45937.49597708333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45937.49597708333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45937.49597708333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45937.49597708333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45937.49597708333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45937.49597708333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45937.49597708333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45937.49597708333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45937.49597708333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45937.49597708333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45937.49597708333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45937.49597708333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45937.49597708333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45937.49597708333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45937.49597708333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45937.49597708333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45937.49597708333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45937.49597708333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45937.49597708333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45937.49597708333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45937.49597708333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45937.49597708333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45937.49597708333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45937.49597708333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45937.49597708333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45937.49597708333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45937.49597708333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45937.49597708333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45937.49597708333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45937.49597708333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45937.49597708333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45937.49597708333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45937.49597708333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45937.49597708333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45937.49597708333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45937.49597708333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45937.49597708333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45937.49597708333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45937.49597708333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45937.49597708333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45937.49597708333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45937.49597708333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45937.49597708333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45937.49597708333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45937.49597708333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45937.49597708333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45937.49597708333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45937.49597708333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45937.49597708333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45937.49597708333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45937.49597708333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45937.49597708333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45937.49597708333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45937.49597708333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45937.49597708333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45937.49597708333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45937.49597708333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45937.49597708333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45937.49597708333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45937.49597708333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45937.49597708333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45937.49597708333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45937.49597708333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45937.49597708333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45937.49597708333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45937.49597708333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45937.49597708333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45937.49597708333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45937.49597708333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45937.49597708333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45937.49597708333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45937.49597708333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45937.49597708333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45937.49597708333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45937.49597708333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45937.49597708333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45937.49597708333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45937.49597708333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45937.49597708333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45937.49597708333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45937.49597708333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45937.49597708333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45937.49597708333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45937.49597708333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45937.49597708333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45937.49597708333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45937.49597708333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45937.49597708333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45937.49597708333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45937.49597708333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45937.49597708333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45937.49597708333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45937.49597708333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45937.49597708333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45937.49597708333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45937.49597708333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45937.49597708333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45937.49597708333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45937.49597708333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45937.49597708333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45937.49597708333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45937.49597708333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45937.49597708333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45937.49597708333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45937.49597708333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45937.49597708333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45937.49597708333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45937.49597708333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45937.49597708333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45937.49597708333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45937.49597708333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45937.49597708333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45937.49597708333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45937.49597708333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45937.49597708333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45937.49597708333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45937.49597708333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45937.49597708333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45937.49597708333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45937.49597708333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45937.49597708333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45937.49597708333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45937.49597708333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45937.49597708333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45937.49597708333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45937.49597708333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45937.49597708333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45937.49597708333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45937.49597708333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45937.49597708333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45937.49597708333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45937.49597708333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45937.49597708333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45937.49597708333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45937.49597708333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45937.49597708333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45937.49597708333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45937.49597708333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45937.49597708333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45937.49597708333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45937.49597708333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45937.49597708333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45937.49597708333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45937.49597708333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45937.49597708333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45937.49597708333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45937.49597708333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45937.49597708333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45937.49597708333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45937.49597708333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45937.49597708333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45937.49597708333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45937.49597708333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45937.49597708333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45937.49597708333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45937.49597708333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45937.49597708333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45937.49597708333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45937.49597708333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45937.49597708333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45937.49597708333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45937.49597708333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45937.49597708333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45937.49597708333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45937.49597708333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45937.49597708333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45937.49597708333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45937.49597708333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45937.49597708333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45937.49597708333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45937.49597708333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45937.49597708333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45937.49597708333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45937.49597708333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45937.49597708333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45937.49597708333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45937.49597708333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45937.49597708333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45937.49597708333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45937.49597708333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45937.49597708333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45937.49597708333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45937.49597708333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45937.49597708333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45937.49597708333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45937.49597708333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45937.49597708333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45937.49597708333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45937.49597708333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45937.49597708333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45937.49597708333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45937.49597708333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45937.49597708333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45937.49597708333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45937.49597708333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45937.49597708333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45937.49597708333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45937.49597708333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45937.49597708333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45937.49597708333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45937.49597708333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45937.49597708333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45937.49597708333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45937.49597708333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45937.49597708333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45937.49597708333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45937.49597708333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45937.49597708333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45937.49597708333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45937.49597708333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45937.49597708333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45937.49597708333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45937.49597708333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45937.49597708333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45937.49597708333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45937.49597708333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45937.49597708333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45937.49597708333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45937.49597708333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45937.49597708333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45937.49597708333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45937.49597708333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45937.49597708333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45937.49597708333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45937.49597708333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45937.49597708333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45937.49597708333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45937.49597708333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45937.49597708333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45937.49597708333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45937.49597708333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45937.49597708333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45937.49597708333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45937.49597708333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45937.49597708333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45937.49597708333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45937.49597708333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45937.49597708333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45937.49597708333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45937.49597708333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45937.49597708333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45937.49597708333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45937.49597708333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45937.49597708333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45937.49597708333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45937.49597708333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45937.49597708333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45937.49597708333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45937.49597708333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45937.49597708333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45937.49597708333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45937.49597708333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45937.49597708333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45937.49597708333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45937.49597708333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45937.49597708333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45937.49597708333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45937.49597708333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45937.49597708333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45937.49597708333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45937.49597708333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45937.49597708333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45937.49597708333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45937.49597708333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45937.49597708333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45937.49597708333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45937.49597708333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45937.49597708333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45937.49597708333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45937.49597708333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45937.49597708333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45937.49597708333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45937.49597708333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45937.49597708333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45937.49597708333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45937.49597708333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45937.49597708333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45937.49597708333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45937.49597708333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45937.49597708333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45937.49597708333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45937.49597708333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45937.49597708333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45937.49597708333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45937.49597708333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45937.49597708333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45937.49597708333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45937.49597708333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45937.49597708333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45937.49597708333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45937.49597708333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45937.49597708333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45937.49597708333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45937.49597708333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45937.49597708333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45937.49597708333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45937.49597708333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45937.49597708333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45937.49597708333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45937.49597708333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45937.49597708333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45937.49597708333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45937.49597708333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45937.49597708333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45937.49597708333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45937.49597708333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45937.49597708333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45937.49597708333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45937.49597708333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45937.49597708333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45937.49597708333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45937.49597708333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45937.49597708333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45937.49597708333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45937.49597708333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45937.49597708333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45937.49597708333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45937.49597708333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45937.49597708333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45937.49597708333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45937.49597708333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45937.49597708333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45937.49597708333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45937.49597708333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45937.49597708333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45937.49597708333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45937.49597708333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45937.49597708333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45937.49597708333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45937.49597708333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45937.49597708333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45937.49597708333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45937.49597708333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45937.49597708333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45937.49597708333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45937.49597708333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45937.49597708333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45937.49597708333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45937.49597708333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45937.49597708333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45937.49597708333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45937.49597708333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45937.49597708333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45937.49597708333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45937.49597708333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45937.49597708333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45937.49597708333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45937.49597708333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45937.49597708333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45937.49597708333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45937.49597708333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45937.49597708333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45937.49597708333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45937.49597708333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45937.49597708333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45937.49597708333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45937.49597708333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45937.49597708333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45937.49597708333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45937.49597708333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45937.49597708333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45937.49597708333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45937.49597708333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45937.49597708333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45937.49597708333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45937.49597708333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45937.49597708333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45937.49597708333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45937.49597708333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45937.49597708333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45937.49597708333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45937.49597708333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45937.49597708333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45937.49597708333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45937.49597708333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45937.49597708333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45937.49597708333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45937.49597708333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45937.49597708333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45937.49597708333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45937.49597708333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45937.49597708333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45937.49597708333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45937.49597708333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45937.49597708333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45937.49597708333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45937.49597708333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45937.49597708333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45937.49597708333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45937.49597708333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45937.49597708333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45937.49597708333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45937.49597708333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45937.49597708333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45937.49597708333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45937.49597708333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45937.49597708333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45937.49597708333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45937.49597708333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45937.49597708333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45937.49597708333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45937.49597708333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45937.49597708333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45937.49597708333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45937.49597708333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45937.49597708333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45937.49597708333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45937.49597708333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45937.49597708333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45937.49597708333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45937.49597708333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45937.49597708333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45937.49597708333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45937.49597708333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45937.49597708333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45937.49597708333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45937.49597708333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45937.49597708333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45937.49597708333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45937.49597708333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45937.49597708333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45937.49597708333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45937.49597708333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45937.49597708333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45937.49597708333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45937.49597708333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45937.49597708333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45937.49597708333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45937.49597708333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45937.49597708333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45937.49597708333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45937.49597708333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45937.49597708333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45937.49597708333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45937.49597708333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45937.49597708333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45937.49597708333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45937.49597708333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45937.49597708333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45937.49597708333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45937.49597708333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45937.49597708333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45937.49597708333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45937.49597708333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45937.49597708333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45937.49597708333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45937.49597708333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45937.49597708333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45937.49597708333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45937.49597708333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45937.49597708333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45937.49597708333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45937.49597708333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45937.49597708333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45937.49597708333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45937.49597708333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45937.49597708333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45937.49597708333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45937.49597708333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45937.49597708333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45937.49597708333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45937.49597708333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45937.49597708333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45937.49597708333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45937.49597708333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45937.49597708333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45937.49597708333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45937.49597708333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45937.49597708333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45937.49597708333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45937.49597708333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45937.49597708333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45937.49597708333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45937.49597708333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45937.49597708333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45937.49597708333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45937.49597708333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45937.49597708333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45937.49597708333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45937.49597708333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45937.49597708333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45937.49597708333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45937.49597708333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45937.49597708333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45937.49597708333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45937.49597708333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45937.49597708333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45937.49597708333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45937.49597708333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45937.49597708333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45937.49597708333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45937.49597708333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45937.49597708333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45937.49597708333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45937.49597708333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45937.49597708333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45937.49597708333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45937.49597708333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45937.49597708333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45937.49597708333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45937.49597708333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45937.49597708333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45937.49597708333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45937.49597708333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45937.49597708333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45937.49597708333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45937.49597708333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45937.49597708333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45937.49597708333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45937.49597708333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45937.49597708333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45937.49597708333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45937.49597708333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45937.49597708333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45937.49597708333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45937.49597708333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45937.49597708333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45937.49597708333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45937.49597708333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45937.49597708333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45937.49597708333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45937.49597708333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45937.49597708333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45937.49597708333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45937.49597708333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45937.49597708333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45937.49597708333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45937.49597708333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45937.49597708333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45937.49597708333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45937.49597708333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45937.49597708333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45937.49597708333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45937.49597708333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45937.49597708333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45937.49597708333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45937.49597708333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45937.49597708333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45937.49597708333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45937.49597708333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45937.49597708333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45937.49597708333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45937.49597708333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45937.49597708333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45937.49597708333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45937.49597708333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45937.49597708333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45937.49597708333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45937.49597708333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45937.49597708333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45937.49597708333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45937.49597708333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45937.49597708333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45937.49597708333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45937.49597708333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45937.49597708333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45937.49597708333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45937.49597708333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45937.49597708333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45937.49597708333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45937.49597708333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45937.49597708333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45937.49597708333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45937.49597708333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45937.49597708333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45937.49597708333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45937.49597708333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45937.49597708333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45937.49597708333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45937.49597708333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45937.49597708333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45937.49597708333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45937.49597708333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45937.49597708333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45937.49597708333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45937.49597708333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45937.49597708333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45937.49597708333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45937.49597708333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45937.49597708333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45937.49597708333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45937.49597708333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45937.49597708333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45937.49597708333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45937.49597708333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45937.49597708333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45937.49597708333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45937.49597708333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45937.49597708333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45937.49597708333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45937.49597708333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45937.49597708333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45937.49597708333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45937.49597708333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45937.49597708333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45937.49597708333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45937.49597708333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45937.49597708333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45937.49597708333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45937.49597708333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45937.49597708333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45937.49597708333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45937.49597708333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45937.49597708333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45937.49597708333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45937.49597708333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45937.49597708333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45937.49597708333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45937.49597708333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45937.49597708333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45937.49597708333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45937.49597708333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45937.49597708333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45937.49597708333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45937.49597708333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45937.49597708333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45937.49597708333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45937.49597708333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45937.49597708333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45937.49597708333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45937.49597708333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45937.49597708333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45937.49597708333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45937.49597708333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45937.49597708333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45937.49597708333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45937.49597708333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45937.49597708333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45937.49597708333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45937.49597708333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45937.49597708333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45937.49597708333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45937.49597708333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45937.49597708333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45937.49597708333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45937.49597708333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45937.49597708333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45937.49597708333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45937.49597708333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45937.49597708333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45937.49597708333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45937.49597708333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45937.49597708333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45937.49597708333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45937.49597708333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45937.49597708333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45937.49597708333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45937.49597708333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45937.49597708333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45937.49597708333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45937.49597708333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45937.49597708333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45937.49597708333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45937.49597708333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45937.49597708333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45937.49597708333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45937.49597708333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45937.49597708333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45937.49597708333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45937.49597708333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45937.49597708333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45937.49597708333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45937.49597708333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45937.49597708333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45937.49597708333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45937.49597708333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45937.49597708333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45937.49597708333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45937.49597708333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45937.49597708333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45937.49597708333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45937.49597708333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45937.49597708333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45937.49597708333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45937.49597708333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45937.49597708333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45937.49597708333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45937.49597708333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45937.49597708333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45937.49597708333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45937.49597708333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45937.49597708333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45937.49597708333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45937.49597708333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45937.49597708333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45937.49597708333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45937.49597708333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45937.49597708333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45937.49597708333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45937.49597708333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45937.49597708333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45937.49597708333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45937.49597708333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45937.49597708333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45937.49597708333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45937.49597708333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45937.49597708333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45937.49597708333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45937.49597708333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45937.49597708333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45937.49597708333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45937.49597708333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45937.49597708333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45937.49597708333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45937.49597708333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45937.49597708333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45937.49597708333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45937.49597708333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45937.49597708333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45937.49597708333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45937.49597708333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45937.49597708333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45937.49597708333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45937.49597708333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45937.49597708333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45937.49597708333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45937.49597708333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45937.49597708333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45937.49597708333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45937.49597708333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45937.49597708333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45937.49597708333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45937.49597708333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45937.49597708333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45937.49597708333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45937.49597708333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45937.49597708333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45937.49597708333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45937.49597708333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45937.49597708333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45937.49597708333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45937.49597708333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45937.49597708333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45937.49597708333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45937.49597708333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45937.49597708333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45937.49597708333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45937.49597708333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45937.49597708333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45937.49597708333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45937.49597708333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45937.49597708333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45937.49597708333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45937.49597708333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45937.49597708333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45937.49597708333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45937.49597708333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45937.49597708333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45937.49597708333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45937.49597708333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45937.49597708333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45937.49597708333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45937.49597708333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45937.49597708333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45937.49597708333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45937.49597708333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45937.49597708333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45937.49597708333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45937.49597708333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45937.49597708333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45937.49597708333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45937.49597708333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45937.49597708333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45937.49597708333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45937.49597708333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45937.49597708333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45937.49597708333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45937.49597708333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45937.49597708333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45937.49597708333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45937.49597708333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45937.49597708333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45937.49597708333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45937.49597708333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45937.49597708333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45937.49597708333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45937.49597708333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45937.49597708333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45937.49597708333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45937.49597708333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45937.49597708333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45937.49597708333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45937.49597708333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45937.49597708333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45937.49597708333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45937.49597708333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45937.49597708333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45937.49597708333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45937.49597708333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45937.49597708333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45937.49597708333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45937.49597708333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45937.49597708333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45937.49597708333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45937.49597708333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45937.49597708333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45937.49597708333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45937.49597708333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45937.49597708333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45937.49597708333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45937.49597708333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45937.49597708333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45937.49597708333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45937.49597708333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45937.49597708333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45937.49597708333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45937.49597708333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45937.49597708333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45937.49597708333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45937.49597708333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45937.49597708333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45937.49597708333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45937.49597708333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45937.49597708333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45937.49597708333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45937.49597708333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45937.49597708333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45937.49597708333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45937.49597708333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45937.49597708333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45937.49597708333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45937.49597708333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45937.49597708333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45937.49597708333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45937.49597708333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45937.49597708333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45937.49597708333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45937.49597708333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45937.49597708333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45937.49597708333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45937.49597708333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45937.49597708333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45937.49597708333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45937.49597708333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45937.49597708333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45937.49597708333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45937.49597708333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45937.49597708333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45937.49597708333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45937.49597708333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45937.49597708333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45937.49597708333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45937.49597708333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45937.49597708333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45937.49597708333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45937.49597708333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45937.49597708333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45937.49597708333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45937.49597708333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45937.49597708333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45937.49597708333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45937.49597708333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45937.49597708333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45937.49597708333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45937.49597708333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45937.49597708333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45937.49597708333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45937.49597708333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45937.49597708333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45937.49597708333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45937.49597708333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45937.49597708333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45937.49597708333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45937.49597708333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45937.49597708333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45937.49597708333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45937.49597708333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45937.49597708333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45937.49597708333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45937.49597708333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45937.49597708333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45937.49597708333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45937.49597708333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45937.49597708333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45937.49597708333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45937.49597708333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45937.49597708333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45937.49597708333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45937.49597708333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45937.49597708333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45937.49597708333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45937.49597708333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45937.49597708333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45937.49597708333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45937.49597708333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45937.49597708333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45937.49597708333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45937.49597708333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45937.49597708333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45937.49597708333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45937.49597708333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45937.49597708333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45937.49597708333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45937.49597708333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45937.49597708333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45937.49597708333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45937.49597708333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45937.49597708333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45937.49597708333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45937.49597708333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45937.49597708333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45937.49597708333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45937.49597708333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45937.49597708333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45937.49597708333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45937.49597708333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45937.49597708333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45937.49597708333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45937.49597708333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45937.49597708333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45937.49597708333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45937.49597708333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45937.49597708333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45937.49597708333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45937.49597708333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45937.49597708333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45937.49597708333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45937.49597708333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45937.49597708333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45937.49597708333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45937.49597708333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45937.49597708333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45937.49597708333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45937.49597708333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45937.49597708333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45937.49597708333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45937.49597708333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234.01525949073402</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2.3390322916675359</v>
      </c>
      <c r="H3" s="105">
        <v>45935.07104166667</v>
      </c>
      <c r="I3" s="102" t="str">
        <f>IFERROR(VLOOKUP(D3,DB!A:F,6,0),"")</f>
        <v>Generator-SG</v>
      </c>
      <c r="J3" s="102" t="str">
        <f>IFERROR(VLOOKUP(D3,DB!A:G,7,0),"")</f>
        <v>Good</v>
      </c>
      <c r="K3" s="107" t="s">
        <v>39055</v>
      </c>
      <c r="L3" s="99" t="str">
        <f>IFERROR(VLOOKUP(D3,DB!A:I,9,0),"")</f>
        <v>Latis</v>
      </c>
    </row>
    <row r="4" spans="1:16" ht="15" customHeight="1">
      <c r="A4" s="133" t="s">
        <v>39056</v>
      </c>
      <c r="B4" s="133" t="str">
        <f>IFERROR(VLOOKUP(D4,DB!A:K,11,0),"")</f>
        <v>R4</v>
      </c>
      <c r="C4" s="134">
        <v>1</v>
      </c>
      <c r="D4" s="135" t="s">
        <v>36054</v>
      </c>
      <c r="E4" s="136" t="s">
        <v>38964</v>
      </c>
      <c r="F4" s="137">
        <v>45936.764467592591</v>
      </c>
      <c r="G4" s="138">
        <f ca="1">IFERROR(NOW()-F4,"")</f>
        <v>0.73150914352299878</v>
      </c>
      <c r="H4" s="137">
        <v>45936.758773148147</v>
      </c>
      <c r="I4" s="133" t="str">
        <f>IFERROR(VLOOKUP(D4,DB!A:F,6,0),"")</f>
        <v>Generator-SG</v>
      </c>
      <c r="J4" s="133" t="str">
        <f>IFERROR(VLOOKUP(D4,DB!A:G,7,0),"")</f>
        <v>Weak</v>
      </c>
      <c r="K4" s="140" t="s">
        <v>39057</v>
      </c>
      <c r="L4" s="135" t="str">
        <f>IFERROR(VLOOKUP(D4,DB!A:I,9,0),"")</f>
        <v>Latis</v>
      </c>
    </row>
    <row r="5" spans="1:16" ht="15" customHeight="1">
      <c r="A5" s="133" t="s">
        <v>39058</v>
      </c>
      <c r="B5" s="133" t="str">
        <f>IFERROR(VLOOKUP(D5,DB!A:K,11,0),"")</f>
        <v>R4</v>
      </c>
      <c r="C5" s="134">
        <v>1</v>
      </c>
      <c r="D5" s="135" t="s">
        <v>36759</v>
      </c>
      <c r="E5" s="136" t="s">
        <v>39043</v>
      </c>
      <c r="F5" s="137">
        <v>45937.32916666667</v>
      </c>
      <c r="G5" s="138">
        <f ca="1">IFERROR(NOW()-F5,"")</f>
        <v>0.16681006944418186</v>
      </c>
      <c r="H5" s="137">
        <v>45937.323738425926</v>
      </c>
      <c r="I5" s="133" t="str">
        <f>IFERROR(VLOOKUP(D5,DB!A:F,6,0),"")</f>
        <v>SCECO</v>
      </c>
      <c r="J5" s="133" t="str">
        <f>IFERROR(VLOOKUP(D5,DB!A:G,7,0),"")</f>
        <v>In progress</v>
      </c>
      <c r="K5" s="140" t="s">
        <v>39059</v>
      </c>
      <c r="L5" s="135" t="str">
        <f>IFERROR(VLOOKUP(D5,DB!A:I,9,0),"")</f>
        <v>Latis</v>
      </c>
    </row>
    <row r="6" spans="1:16" ht="15" customHeight="1">
      <c r="A6" s="133"/>
      <c r="B6" s="133" t="str">
        <f>IFERROR(VLOOKUP(D6,DB!A:K,11,0),"")</f>
        <v/>
      </c>
      <c r="C6" s="134"/>
      <c r="D6" s="135"/>
      <c r="E6" s="136"/>
      <c r="F6" s="137"/>
      <c r="G6" s="138">
        <f ca="1">IFERROR(NOW()-F6,"")</f>
        <v>45937.495976736114</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45937.495976736114</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45937.495976736114</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45937.495976736114</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45937.495976736114</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45937.495976736114</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45937.495976736114</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45937.495976736114</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45937.495976736114</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45937.495976736114</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45937.495976736114</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45937.495976736114</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45937.495976736114</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45937.495976736114</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45937.495976736114</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45937.495976736114</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45937.495976736114</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45937.495976736114</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45937.495976736114</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45937.495976736114</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45937.495976736114</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45937.495976736114</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45937.495976736114</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45937.495976736114</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45937.495976736114</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45937.495976736114</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45937.495976736114</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45937.495976736114</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45937.495976736114</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45937.495976736114</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45937.495976736114</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45937.495976736114</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45937.495976736114</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45937.495976736114</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45937.495976736114</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45937.495976736114</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45937.495976736114</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45937.495976736114</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45937.495976736114</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45937.495976736114</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45937.495976736114</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45937.495976736114</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45937.495976736114</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45937.495976736114</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45937.495976736114</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45937.495976736114</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45937.495976736114</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45937.495976736114</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45937.495976736114</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45937.495976736114</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45937.495976736114</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45937.495976736114</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45937.495976736114</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45937.495976736114</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45937.495976736114</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45937.495976736114</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45937.495976736114</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45937.495976736114</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45937.495976736114</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45937.495976736114</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45937.495976736114</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45937.495976736114</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45937.495976736114</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45937.495976736114</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45937.495976736114</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45937.495976736114</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45937.495976736114</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45937.495976736114</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45937.495976736114</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45937.495976736114</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45937.495976736114</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45937.495976736114</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45937.495976736114</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45937.495976736114</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45937.495976736114</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45937.495976736114</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45937.495976736114</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45937.495976736114</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45937.495976736114</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45937.495976736114</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45937.495976736114</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45937.495976736114</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45937.495976736114</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45937.495976736114</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45937.495976736114</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45937.495976736114</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45937.495976736114</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45937.495976736114</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45937.495976736114</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45937.495976736114</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45937.495976736114</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45937.495976736114</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45937.495976736114</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45937.495976736114</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45937.495976736114</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45937.495976736114</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45937.495976736114</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45937.495976736114</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45937.495976736114</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45937.495976736114</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45937.495976736114</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45937.495976736114</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45937.495976736114</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45937.495976736114</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45937.495976736114</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45937.495976736114</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45937.495976736114</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45937.495976736114</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45937.495976736114</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45937.495976736114</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45937.495976736114</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45937.495976736114</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45937.495976736114</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45937.495976736114</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45937.495976736114</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45937.495976736114</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45937.495976736114</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45937.495976736114</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45937.495976736114</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45937.495976736114</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45937.495976736114</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45937.495976736114</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45937.495976736114</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45937.495976736114</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45937.495976736114</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45937.495976736114</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45937.495976736114</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45937.495976736114</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45937.495976736114</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45937.495976736114</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45937.495976736114</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45937.495976736114</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45937.495976736114</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45937.495976736114</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45937.495976736114</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45937.495976736114</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45937.495976736114</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45937.495976736114</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45937.495976736114</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45937.495976736114</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45937.495976736114</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45937.495976736114</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45937.495976736114</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45937.495976736114</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45937.495976736114</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45937.495976736114</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45937.495976736114</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45937.495976736114</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45937.495976736114</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45937.495976736114</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45937.495976736114</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45937.495976736114</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45937.495976736114</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45937.495976736114</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45937.495976736114</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45937.495976736114</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45937.495976736114</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45937.495976736114</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45937.495976736114</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45937.495976736114</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45937.495976736114</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45937.495976736114</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45937.495976736114</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45937.495976736114</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45937.495976736114</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45937.495976736114</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45937.495976736114</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45937.495976736114</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45937.495976736114</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45937.495976736114</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45937.495976736114</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45937.495976736114</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45937.495976736114</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45937.495976736114</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45937.495976736114</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45937.495976736114</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45937.495976736114</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45937.495976736114</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45937.495976736114</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45937.495976736114</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45937.495976736114</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45937.495976736114</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45937.495976736114</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45937.495976736114</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45937.495976736114</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45937.495976736114</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45937.495976736114</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45937.495976736114</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45937.495976736114</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45937.495976736114</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45937.495976736114</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45937.495976736114</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45937.495976736114</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45937.495976736114</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45937.495976736114</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45937.495976736114</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45937.495976736114</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45937.495976736114</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45937.495976736114</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45937.495976736114</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45937.495976736114</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45937.495976736114</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45937.495976736114</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45937.495976736114</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45937.495976736114</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45937.495976736114</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45937.495976736114</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45937.495976736114</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45937.495976736114</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45937.495976736114</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45937.495976736114</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45937.495976736114</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45937.495976736114</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45937.495976736114</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45937.495976736114</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45937.495976736114</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45937.495976736114</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45937.495976736114</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45937.495976736114</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45937.495976736114</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45937.495976736114</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45937.495976736114</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45937.495976736114</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45937.495976736114</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45937.495976736114</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45937.495976736114</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45937.495976736114</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45937.495976736114</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45937.495976736114</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45937.495976736114</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45937.495976736114</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45937.495976736114</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45937.495976736114</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45937.495976736114</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45937.495976736114</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45937.495976736114</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45937.495976736114</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45937.495976736114</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45937.495976736114</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45937.495976736114</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45937.495976736114</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45937.495976736114</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45937.495976736114</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45937.495976736114</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45937.495976736114</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45937.495976736114</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45937.495976736114</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45937.495976736114</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45937.495976736114</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45937.495976736114</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45937.495976736114</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45937.495976736114</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45937.495976736114</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45937.495976736114</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45937.495976736114</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45937.495976736114</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45937.495976736114</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45937.495976736114</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45937.495976736114</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45937.495976736114</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45937.495976736114</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45937.495976736114</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45937.495976736114</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45937.495976736114</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45937.495976736114</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45937.495976736114</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45937.495976736114</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45937.495976736114</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45937.495976736114</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45937.495976736114</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45937.495976736114</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45937.495976736114</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45937.495976736114</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45937.495976736114</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45937.495976736114</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45937.495976736114</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45937.495976736114</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45937.495976736114</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45937.495976736114</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45937.495976736114</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45937.495976736114</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45937.495976736114</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45937.495976736114</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45937.495976736114</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45937.495976736114</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45937.495976736114</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45937.495976736114</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45937.495976736114</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45937.495976736114</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45937.495976736114</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45937.495976736114</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45937.495976736114</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45937.495976736114</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45937.495976736114</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45937.495976736114</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45937.495976736114</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45937.495976736114</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45937.495976736114</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45937.495976736114</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45937.495976736114</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45937.495976736114</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45937.495976736114</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45937.495976736114</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45937.495976736114</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45937.495976736114</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45937.495976736114</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45937.495976736114</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45937.495976736114</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45937.495976736114</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45937.495976736114</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45937.495976736114</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45937.495976736114</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45937.495976736114</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45937.495976736114</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45937.495976736114</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45937.495976736114</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45937.495976736114</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45937.495976736114</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45937.495976736114</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45937.495976736114</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45937.495976736114</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45937.495976736114</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45937.495976736114</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45937.495976736114</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45937.495976736114</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45937.495976736114</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45937.495976736114</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45937.495976736114</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45937.495976736114</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45937.495976736114</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45937.495976736114</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45937.495976736114</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45937.495976736114</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45937.495976736114</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45937.495976736114</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45937.495976736114</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45937.495976736114</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45937.495976736114</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45937.495976736114</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45937.495976736114</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45937.495976736114</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45937.495976736114</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45937.495976736114</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45937.495976736114</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45937.495976736114</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45937.495976736114</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45937.495976736114</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45937.495976736114</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45937.495976736114</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45937.495976736114</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45937.495976736114</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45937.495976736114</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45937.495976736114</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45937.495976736114</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45937.495976736114</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45937.495976736114</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45937.495976736114</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45937.495976736114</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45937.495976736114</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45937.495976736114</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45937.495976736114</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45937.495976736114</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45937.495976736114</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45937.495976736114</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45937.495976736114</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45937.495976736114</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45937.495976736114</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45937.495976736114</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45937.495976736114</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45937.495976736114</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45937.495976736114</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45937.495976736114</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45937.495976736114</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45937.495976736114</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45937.495976736114</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45937.495976736114</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45937.495976736114</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45937.495976736114</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45937.495976736114</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45937.495976736114</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45937.495976736114</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45937.495976736114</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45937.495976736114</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45937.495976736114</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45937.495976736114</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45937.495976736114</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45937.495976736114</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45937.495976736114</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45937.495976736114</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45937.495976736114</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45937.495976736114</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45937.495976736114</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45937.495976736114</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45937.495976736114</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45937.495976736114</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45937.495976736114</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45937.495976736114</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45937.495976736114</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45937.495976736114</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45937.495976736114</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45937.495976736114</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45937.495976736114</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45937.495976736114</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45937.495976736114</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45937.495976736114</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45937.495976736114</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45937.495976736114</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45937.495976736114</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45937.495976736114</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45937.495976736114</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45937.495976736114</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45937.495976736114</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45937.495976736114</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45937.495976736114</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45937.495976736114</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45937.495976736114</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45937.495976736114</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45937.495976736114</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45937.495976736114</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45937.495976736114</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45937.495976736114</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45937.495976736114</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45937.495976736114</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45937.495976736114</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45937.495976736114</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45937.495976736114</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45937.495976736114</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45937.495976736114</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45937.495976736114</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45937.495976736114</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45937.495976736114</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45937.495976736114</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45937.495976736114</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45937.495976736114</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45937.495976736114</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45937.495976736114</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45937.495976736114</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45937.495976736114</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45937.495976736114</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45937.495976736114</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45937.495976736114</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45937.495976736114</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45937.495976736114</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45937.495976736114</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45937.495976736114</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45937.495976736114</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45937.495976736114</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45937.495976736114</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45937.495976736114</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45937.495976736114</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45937.495976736114</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45937.495976736114</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45937.495976736114</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45937.495976736114</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45937.495976736114</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45937.495976736114</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45937.495976736114</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45937.495976736114</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45937.495976736114</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45937.495976736114</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45937.495976736114</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45937.495976736114</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45937.495976736114</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45937.495976736114</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45937.495976736114</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45937.495976736114</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45937.495976736114</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45937.495976736114</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45937.495976736114</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45937.495976736114</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45937.495976736114</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45937.495976736114</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45937.495976736114</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45937.495976736114</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45937.495976736114</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45.663916898141906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11.307099768513581</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9.0896064808475785E-2</v>
      </c>
      <c r="H4" s="38">
        <v>45937.391967592594</v>
      </c>
      <c r="I4" s="37" t="str">
        <f>IFERROR(VLOOKUP(D4,DB!A:F,6,0),"")</f>
        <v>Generator-SG</v>
      </c>
      <c r="J4" s="37" t="str">
        <f>IFERROR(VLOOKUP(D4,DB!A:G,7,0),"")</f>
        <v>Vandalized</v>
      </c>
      <c r="K4" s="37" t="s">
        <v>39065</v>
      </c>
      <c r="L4" s="37" t="str">
        <f>IFERROR(VLOOKUP(D4,DB!A:I,9,0),"")</f>
        <v>Latis</v>
      </c>
      <c r="M4" s="128"/>
    </row>
    <row r="5" spans="1:13" ht="15">
      <c r="A5" s="37"/>
      <c r="B5" s="37" t="str">
        <f>IFERROR(VLOOKUP(D5,DB!A:K,11,0),"")</f>
        <v/>
      </c>
      <c r="C5" s="37"/>
      <c r="D5"/>
      <c r="E5" s="37"/>
      <c r="F5" s="38"/>
      <c r="G5" s="39">
        <f ca="1">IFERROR(NOW()-F5,"-")</f>
        <v>45937.49597708333</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45937.49597708333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45937.49597708333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45937.49597708333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45937.49597708333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45937.49597708333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45937.49597708333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45937.49597708333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45937.49597708333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45937.49597708333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45937.49597708333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45937.49597708333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45937.49597708333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45937.49597708333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45937.49597708333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45937.49597708333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45937.49597708333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45937.49597708333</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45937.49597708333</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45937.49597708333</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45937.49597708333</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45937.49597708333</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45937.49597708333</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45937.49597708333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45937.49597708333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45937.49597708333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45937.49597708333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45937.49597708333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45937.49597708333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45937.49597708333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45937.49597708333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45937.49597708333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45937.49597708333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45937.49597708333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45937.49597708333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45937.49597708333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45937.49597708333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45937.49597708333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45937.49597708333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45937.49597708333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45937.49597708333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45937.49597708333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45937.49597708333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45937.49597708333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45937.49597708333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45937.49597708333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45937.49597708333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45937.49597708333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45937.49597708333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45937.49597708333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45937.49597708333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45937.49597708333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45937.49597708333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45937.49597708333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45937.49597708333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45937.49597708333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45937.49597708333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45937.49597708333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45937.49597708333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45937.49597708333</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45937.49597708333</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45937.49597708333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45937.49597708333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45937.49597708333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45937.49597708333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45937.49597708333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45937.49597708333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45937.49597708333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45937.49597708333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45937.49597708333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45937.49597708333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45937.49597708333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45937.49597708333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45937.49597708333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45937.49597708333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45937.49597708333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45937.49597708333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45937.49597708333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45937.49597708333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45937.49597708333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45937.49597708333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45937.49597708333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45937.49597708333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45937.49597708333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45937.49597708333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45937.49597708333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45937.49597708333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45937.49597708333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45937.49597708333</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45937.49597708333</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45937.49597708333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45937.49597708333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45937.49597708333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45937.49597708333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45937.49597708333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45937.49597708333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45937.49597708333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45937.49597708333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45937.49597708333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45937.49597708333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45937.49597708333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45937.49597708333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45937.49597708333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45937.49597708333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45937.49597708333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45937.49597708333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45937.49597708333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45937.49597708333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45937.49597708333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45937.49597708333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45937.49597708333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45937.49597708333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45937.49597708333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45937.49597708333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45937.49597708333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45937.49597708333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45937.49597708333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45937.49597708333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45937.49597708333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45937.49597708333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45937.49597708333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45937.49597708333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45937.49597708333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45937.49597708333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45937.49597708333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45937.49597708333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45937.49597708333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45937.49597708333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45937.49597708333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45937.49597708333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45937.49597708333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45937.49597708333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45937.49597708333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45937.49597708333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45937.49597708333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45937.49597708333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45937.49597708333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45937.49597708333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45937.49597708333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45937.49597708333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45937.49597708333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45937.49597708333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45937.49597708333</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45937.49597708333</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10.723129513891763</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45937.49597708333</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3.6150045138929272</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2.5537313657405321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39072</v>
      </c>
      <c r="B6" s="112" t="str">
        <f>IFERROR(VLOOKUP(D6,DB!A:K,11,0),"")</f>
        <v>R6</v>
      </c>
      <c r="C6" s="114">
        <v>1</v>
      </c>
      <c r="D6" s="112" t="s">
        <v>33009</v>
      </c>
      <c r="E6" s="115" t="s">
        <v>38964</v>
      </c>
      <c r="F6" s="116">
        <v>45937.073495370372</v>
      </c>
      <c r="G6" s="81">
        <f ca="1">IFERROR(NOW()-F6,"-")</f>
        <v>0.42248171295796055</v>
      </c>
      <c r="H6" s="116">
        <v>45937.053842592592</v>
      </c>
      <c r="I6" s="112" t="str">
        <f>IFERROR(VLOOKUP(D6,DB!A:F,6,0),"")</f>
        <v>SCECO</v>
      </c>
      <c r="J6" s="112" t="str">
        <f>IFERROR(VLOOKUP(D6,DB!A:G,7,0),"")</f>
        <v>Dead+No BB Design</v>
      </c>
      <c r="K6" s="117" t="s">
        <v>39073</v>
      </c>
      <c r="L6" s="118" t="str">
        <f>IFERROR(VLOOKUP(D6,DB!A:I,9,0),"")</f>
        <v>Latis</v>
      </c>
    </row>
    <row r="7" spans="1:16383" ht="31.5" customHeight="1">
      <c r="A7" s="113" t="s">
        <v>39074</v>
      </c>
      <c r="B7" s="112" t="str">
        <f>IFERROR(VLOOKUP(D7,DB!A:K,11,0),"")</f>
        <v>R6</v>
      </c>
      <c r="C7" s="114">
        <v>1</v>
      </c>
      <c r="D7" s="112" t="s">
        <v>32708</v>
      </c>
      <c r="E7" s="129" t="s">
        <v>39067</v>
      </c>
      <c r="F7" s="116">
        <v>45937.446932870371</v>
      </c>
      <c r="G7" s="81">
        <f ca="1">IFERROR(NOW()-F7,"-")</f>
        <v>4.9044212959415745E-2</v>
      </c>
      <c r="H7" s="116">
        <v>45937.397986111115</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45937.49597708333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45937.49597708333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45937.49597708333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45937.49597708333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45937.49597708333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45937.49597708333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45937.49597708333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45937.49597708333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45937.49597708333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45937.49597708333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45937.49597708333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45937.49597708333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45937.49597708333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45937.49597708333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45937.49597708333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45937.49597708333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45937.49597708333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45937.49597708333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45937.49597708333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45937.49597708333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45937.49597708333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45937.49597708333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45937.49597708333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45937.49597708333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45937.49597708333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45937.49597708333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45937.49597708333</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45937.49597708333</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45937.49597708333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45937.49597708333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45937.49597708333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45937.49597708333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45937.49597708333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45937.49597708333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45937.49597708333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45937.49597708333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45937.49597708333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45937.49597708333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45937.49597708333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45937.49597708333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45937.49597708333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45937.49597708333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45937.49597708333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45937.49597708333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45937.49597708333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45937.49597708333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45937.49597708333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45937.49597708333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45937.49597708333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45937.49597708333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45937.49597708333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45937.49597708333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45937.49597708333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45937.49597708333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45937.49597708333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45937.49597708333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45937.49597708333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45937.49597708333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45937.49597708333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45937.49597708333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45937.49597708333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45937.49597708333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45937.49597708333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45937.49597708333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45937.49597708333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45937.49597708333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45937.49597708333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45937.49597708333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45937.49597708333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45937.49597708333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45937.49597708333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45937.49597708333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45937.49597708333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45937.49597708333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45937.49597708333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45937.49597708333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45937.49597708333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45937.49597708333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45937.49597708333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45937.49597708333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45937.49597708333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45937.49597708333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45937.49597708333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45937.49597708333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45937.49597708333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45937.49597708333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45937.49597708333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45937.49597708333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45937.49597708333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45937.49597708333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45937.49597708333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45937.49597708333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45937.49597708333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45937.49597708333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45937.49597708333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45937.49597708333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45937.49597708333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45937.49597708333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45937.49597708333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45937.49597708333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45937.49597708333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45937.49597708333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45937.49597708333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45937.49597708333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45937.49597708333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45937.49597708333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45937.49597708333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45937.49597708333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45937.49597708333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45937.49597708333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45937.49597708333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45937.49597708333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45937.49597708333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45937.49597708333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45937.49597708333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45937.49597708333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45937.49597708333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45937.49597708333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45937.49597708333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45937.49597708333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45937.49597708333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45937.49597708333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45937.49597708333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45937.49597708333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45937.49597708333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45937.49597708333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45937.49597708333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45937.49597708333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45937.49597708333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45937.49597708333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45937.49597708333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45937.49597708333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45937.49597708333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45937.49597708333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45937.49597708333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45937.49597708333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45937.49597708333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45937.49597708333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45937.49597708333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45937.49597708333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45937.49597708333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45937.49597708333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45937.49597708333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45937.49597708333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45937.49597708333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45937.49597708333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45937.49597708333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45937.49597708333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45937.49597708333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45937.49597708333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45937.49597708333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45937.49597708333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45937.49597708333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45937.49597708333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45937.49597708333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45937.49597708333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45937.49597708333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45937.49597708333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45937.49597708333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45937.49597708333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45937.49597708333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45937.49597708333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45937.49597708333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45937.49597708333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45937.49597708333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45937.49597708333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45937.49597708333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45937.49597708333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45937.49597708333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45937.49597708333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45937.49597708333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45937.49597708333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45937.49597708333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45937.49597708333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45937.49597708333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45937.49597708333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45937.49597708333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45937.49597708333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45937.49597708333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45937.49597708333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45937.49597708333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45937.49597708333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45937.49597708333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45937.49597708333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45937.49597708333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45937.49597708333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45937.49597708333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45937.49597708333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45937.49597708333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45937.49597708333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45937.49597708333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45937.49597708333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45937.49597708333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45937.49597708333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45937.49597708333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45937.49597708333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45937.49597708333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45937.49597708333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45937.49597708333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45937.49597708333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45937.49597708333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45937.49597708333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45937.49597708333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45937.49597708333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45937.49597708333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45937.49597708333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45937.49597708333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45937.49597708333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45937.49597708333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45937.49597708333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45937.49597708333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45937.49597708333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45937.49597708333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45937.49597708333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45937.49597708333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45937.49597708333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45937.49597708333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45937.49597708333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45937.49597708333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45937.49597708333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45937.49597708333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45937.49597708333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45937.49597708333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45937.49597708333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45937.49597708333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45937.49597708333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45937.49597708333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45937.49597708333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45937.49597708333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45937.49597708333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45937.49597708333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45937.49597708333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45937.49597708333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45937.49597708333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45937.49597708333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45937.49597708333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45937.49597708333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45937.49597708333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45937.49597708333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45937.49597708333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45937.49597708333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45937.49597708333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45937.49597708333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45937.49597708333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45937.49597708333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45937.49597708333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45937.49597708333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45937.49597708333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45937.49597708333</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45937.49597708333</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45937.49597708333</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