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503" documentId="13_ncr:1_{F6CB121F-512D-4AA6-A0C1-0FB36C537598}" xr6:coauthVersionLast="47" xr6:coauthVersionMax="47" xr10:uidLastSave="{0C833A51-D315-4514-8074-1086C8D50596}"/>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<sst xmlns="http://schemas.openxmlformats.org/spreadsheetml/2006/main" count="178600" uniqueCount="39082">
  <si>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</si>
  <si>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</si>
  <si>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</si>
  <si>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</si>
  <si>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</si>
  <si>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</si>
  <si>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</si>
  <si>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</si>
  <si>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</si>
  <si>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</si>
  <si>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</si>
  <si>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</si>
  <si>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</si>
  <si>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</si>
  <si>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</si>
  <si>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</si>
  <si>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</si>
  <si>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</si>
  <si>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</si>
  <si>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</si>
  <si>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</si>
  <si>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</si>
  <si>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</si>
  <si>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</si>
  <si>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</si>
  <si>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</si>
  <si>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</si>
  <si>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</si>
  <si>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</si>
  <si>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</si>
  <si>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</si>
  <si>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</si>
  <si>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</si>
  <si>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</si>
  <si>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</si>
  <si>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</si>
  <si>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</si>
  <si>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</si>
  <si>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</si>
  <si>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</si>
  <si>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</si>
  <si>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</si>
  <si>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</si>
  <si>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</si>
  <si>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</si>
  <si>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</si>
  <si>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</si>
  <si>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</si>
  <si>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</si>
  <si>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</si>
  <si>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</si>
  <si>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</si>
  <si>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</si>
  <si>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</si>
  <si>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</si>
  <si>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</si>
  <si>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</si>
  <si>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</si>
  <si>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</si>
  <si>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</si>
  <si>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</si>
  <si>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</si>
  <si>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</si>
  <si>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</si>
  <si>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</si>
  <si>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</si>
  <si>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</si>
  <si>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</si>
  <si>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</si>
  <si>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</si>
  <si>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</si>
  <si>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</si>
  <si>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</si>
  <si>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</si>
  <si>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</si>
  <si>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</si>
  <si>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</si>
  <si>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</si>
  <si>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</si>
  <si>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</si>
  <si>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</si>
  <si>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</si>
  <si>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</si>
  <si>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</si>
  <si>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</si>
  <si>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</si>
  <si>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</si>
  <si>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</si>
  <si>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</si>
  <si>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</si>
  <si>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</si>
  <si>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</si>
  <si>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</si>
  <si>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</si>
  <si>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</si>
  <si>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</si>
  <si>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</si>
  <si>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</si>
  <si>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</si>
  <si>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</si>
  <si>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</si>
  <si>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</si>
  <si>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</si>
  <si>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</si>
  <si>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</si>
  <si>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</si>
  <si>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</si>
  <si>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</si>
  <si>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</si>
  <si>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</si>
  <si>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</si>
  <si>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</si>
  <si>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</si>
  <si>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</si>
  <si>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</si>
  <si>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</si>
  <si>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</si>
  <si>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</si>
  <si>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</si>
  <si>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</si>
  <si>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</si>
  <si>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</si>
  <si>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</si>
  <si>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</si>
  <si>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</si>
  <si>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</si>
  <si>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</si>
  <si>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</si>
  <si>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</si>
  <si>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</si>
  <si>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</si>
  <si>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</si>
  <si>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</si>
  <si>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</si>
  <si>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</si>
  <si>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</si>
  <si>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</si>
  <si>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</si>
  <si>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</si>
  <si>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</si>
  <si>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</si>
  <si>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</si>
  <si>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</si>
  <si>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</si>
  <si>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</si>
  <si>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</si>
  <si>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</si>
  <si>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</si>
  <si>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</si>
  <si>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</si>
  <si>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</si>
  <si>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</si>
  <si>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</si>
  <si>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</si>
  <si>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</si>
  <si>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</si>
  <si>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</si>
  <si>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</si>
  <si>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</si>
  <si>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</si>
  <si>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</si>
  <si>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</si>
  <si>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</si>
  <si>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</si>
  <si>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</si>
  <si>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</si>
  <si>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</si>
  <si>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</si>
  <si>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</si>
  <si>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</si>
  <si>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</si>
  <si>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</si>
  <si>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</si>
  <si>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</si>
  <si>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</si>
  <si>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</si>
  <si>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</si>
  <si>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</si>
  <si>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</si>
  <si>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</si>
  <si>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</si>
  <si>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</si>
  <si>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</si>
  <si>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</si>
  <si>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</si>
  <si>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</si>
  <si>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</si>
  <si>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</si>
  <si>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</si>
  <si>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</si>
  <si>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</si>
  <si>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</si>
  <si>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</si>
  <si>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</si>
  <si>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</si>
  <si>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</si>
  <si>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</si>
  <si>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</si>
  <si>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</si>
  <si>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</si>
  <si>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</si>
  <si>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</si>
  <si>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</si>
  <si>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</si>
  <si>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</si>
  <si>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</si>
  <si>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</si>
  <si>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</si>
  <si>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</si>
  <si>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</si>
  <si>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</si>
  <si>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</si>
  <si>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</si>
  <si>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</si>
  <si>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</si>
  <si>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</si>
  <si>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</si>
  <si>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</si>
  <si>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</si>
  <si>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</si>
  <si>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</si>
  <si>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</si>
  <si>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</si>
  <si>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</si>
  <si>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</si>
  <si>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</si>
  <si>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</si>
  <si>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</si>
  <si>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</si>
  <si>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</si>
  <si>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</si>
  <si>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</si>
  <si>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</si>
  <si>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</si>
  <si>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</si>
  <si>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</si>
  <si>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</si>
  <si>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</si>
  <si>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</si>
  <si>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</si>
  <si>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</si>
  <si>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</si>
  <si>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</si>
  <si>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</si>
  <si>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</si>
  <si>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</si>
  <si>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</si>
  <si>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</si>
  <si>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</si>
  <si>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</si>
  <si>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</si>
  <si>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</si>
  <si>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</si>
  <si>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</si>
  <si>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</si>
  <si>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</si>
  <si>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</si>
  <si>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</si>
  <si>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</si>
  <si>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</si>
  <si>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</si>
  <si>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</si>
  <si>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</si>
  <si>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</si>
  <si>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</si>
  <si>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</si>
  <si>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</si>
  <si>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</si>
  <si>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</si>
  <si>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</si>
  <si>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</si>
  <si>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</si>
  <si>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</si>
  <si>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</si>
  <si>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</si>
  <si>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</si>
  <si>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</si>
  <si>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</si>
  <si>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</si>
  <si>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</si>
  <si>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</si>
  <si>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</si>
  <si>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</si>
  <si>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</si>
  <si>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</si>
  <si>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</si>
  <si>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</si>
  <si>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</si>
  <si>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</si>
  <si>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</si>
  <si>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</si>
  <si>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</si>
  <si>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</si>
  <si>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</si>
  <si>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</si>
  <si>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</si>
  <si>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</si>
  <si>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</si>
  <si>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</si>
  <si>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</si>
  <si>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</si>
  <si>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</si>
  <si>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</si>
  <si>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</si>
  <si>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</si>
  <si>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</si>
  <si>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</si>
  <si>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</si>
  <si>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</si>
  <si>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</si>
  <si>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</si>
  <si>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</si>
  <si>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</si>
  <si>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</si>
  <si>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</si>
  <si>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</si>
  <si>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</si>
  <si>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</si>
  <si>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</si>
  <si>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</si>
  <si>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</si>
  <si>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</si>
  <si>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</si>
  <si>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</si>
  <si>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</si>
  <si>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</si>
  <si>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</si>
  <si>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</si>
  <si>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</si>
  <si>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</si>
  <si>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</si>
  <si>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</si>
  <si>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</si>
  <si>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</si>
  <si>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</si>
  <si>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</si>
  <si>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</si>
  <si>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</si>
  <si>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</si>
  <si>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</si>
  <si>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</si>
  <si>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</si>
  <si>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</si>
  <si>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</si>
  <si>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</si>
  <si>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</si>
  <si>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</si>
  <si>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</si>
  <si>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</si>
  <si>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</si>
  <si>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</si>
  <si>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</si>
  <si>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</si>
  <si>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</si>
  <si>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</si>
  <si>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</si>
  <si>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</si>
  <si>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</si>
  <si>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</si>
  <si>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</si>
  <si>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</si>
  <si>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</si>
  <si>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</si>
  <si>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</si>
  <si>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</si>
  <si>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</si>
  <si>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</si>
  <si>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</si>
  <si>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</si>
  <si>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</si>
  <si>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</si>
  <si>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</si>
  <si>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</si>
  <si>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</si>
  <si>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</si>
  <si>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</si>
  <si>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</si>
  <si>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</si>
  <si>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</si>
  <si>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</si>
  <si>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</si>
  <si>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</si>
  <si>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</si>
  <si>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</si>
  <si>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</si>
  <si>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</si>
  <si>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</si>
  <si>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</si>
  <si>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</si>
  <si>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</si>
  <si>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</si>
  <si>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</si>
  <si>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</si>
  <si>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</si>
  <si>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</si>
  <si>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</si>
  <si>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</si>
  <si>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</si>
  <si>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</si>
  <si>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</si>
  <si>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</si>
  <si>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</si>
  <si>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</si>
  <si>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</si>
  <si>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</si>
  <si>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</si>
  <si>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</si>
  <si>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</si>
  <si>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</si>
  <si>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</si>
  <si>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</si>
  <si>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</si>
  <si>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</si>
  <si>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</si>
  <si>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</si>
  <si>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</si>
  <si>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</si>
  <si>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</si>
  <si>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</si>
  <si>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</si>
  <si>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</si>
  <si>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</si>
  <si>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</si>
  <si>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</si>
  <si>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</si>
  <si>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</si>
  <si>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</si>
  <si>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</si>
  <si>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</si>
  <si>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</si>
  <si>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</si>
  <si>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</si>
  <si>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</si>
  <si>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</si>
  <si>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</si>
  <si>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</si>
  <si>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</si>
  <si>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</si>
  <si>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</si>
  <si>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</si>
  <si>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</si>
  <si>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</si>
  <si>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</si>
  <si>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</si>
  <si>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</si>
  <si>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</si>
  <si>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</si>
  <si>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</si>
  <si>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</si>
  <si>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</si>
  <si>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</si>
  <si>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</si>
  <si>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</si>
  <si>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</si>
  <si>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</si>
  <si>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</si>
  <si>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</si>
  <si>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</si>
  <si>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</si>
  <si>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</si>
  <si>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</si>
  <si>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</si>
  <si>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</si>
  <si>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</si>
  <si>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</si>
  <si>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</si>
  <si>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</si>
  <si>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</si>
  <si>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</si>
  <si>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</si>
  <si>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</si>
  <si>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</si>
  <si>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</si>
  <si>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</si>
  <si>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</si>
  <si>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</si>
  <si>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</si>
  <si>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</si>
  <si>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</si>
  <si>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</si>
  <si>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</si>
  <si>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</si>
  <si>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</si>
  <si>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</si>
  <si>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</si>
  <si>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</si>
  <si>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</si>
  <si>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</si>
  <si>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</si>
  <si>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</si>
  <si>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</si>
  <si>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</si>
  <si>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</si>
  <si>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</si>
  <si>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</si>
  <si>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</si>
  <si>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</si>
  <si>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</si>
  <si>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</si>
  <si>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</si>
  <si>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</si>
  <si>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</si>
  <si>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</si>
  <si>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</si>
  <si>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</si>
  <si>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</si>
  <si>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</si>
  <si>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</si>
  <si>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</si>
  <si>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</si>
  <si>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</si>
  <si>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</si>
  <si>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</si>
  <si>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</si>
  <si>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</si>
  <si>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</si>
  <si>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</si>
  <si>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</si>
  <si>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</si>
  <si>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</si>
  <si>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</si>
  <si>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</si>
  <si>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</si>
  <si>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</si>
  <si>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</si>
  <si>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</si>
  <si>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</si>
  <si>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</si>
  <si>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</si>
  <si>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</si>
  <si>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</si>
  <si>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</si>
  <si>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</si>
  <si>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</si>
  <si>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</si>
  <si>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</si>
  <si>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</si>
  <si>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</si>
  <si>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</si>
  <si>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</si>
  <si>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</si>
  <si>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</si>
  <si>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</si>
  <si>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</si>
  <si>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</si>
  <si>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</si>
  <si>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</si>
  <si>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</si>
  <si>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</si>
  <si>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</si>
  <si>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</si>
  <si>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</si>
  <si>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</si>
  <si>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</si>
  <si>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</si>
  <si>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</si>
  <si>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</si>
  <si>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</si>
  <si>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</si>
  <si>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</si>
  <si>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</si>
  <si>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</si>
  <si>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</si>
  <si>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</si>
  <si>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</si>
  <si>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</si>
  <si>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</si>
  <si>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</si>
  <si>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</si>
  <si>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</si>
  <si>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</si>
  <si>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</si>
  <si>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</si>
  <si>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</si>
  <si>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</si>
  <si>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</si>
  <si>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</si>
  <si>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</si>
  <si>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</si>
  <si>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</si>
  <si>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</si>
  <si>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</si>
  <si>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</si>
  <si>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</si>
  <si>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</si>
  <si>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</si>
  <si>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</si>
  <si>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</si>
  <si>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</si>
  <si>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</si>
  <si>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</si>
  <si>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</si>
  <si>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</si>
  <si>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</si>
  <si>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</si>
  <si>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</si>
  <si>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</si>
  <si>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</si>
  <si>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</si>
  <si>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</si>
  <si>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</si>
  <si>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</si>
  <si>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</si>
  <si>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</si>
  <si>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</si>
  <si>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</si>
  <si>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</si>
  <si>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</si>
  <si>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</si>
  <si>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</si>
  <si>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</si>
  <si>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</si>
  <si>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</si>
  <si>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</si>
  <si>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</si>
  <si>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</si>
  <si>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</si>
  <si>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</si>
  <si>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</si>
  <si>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</si>
  <si>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</si>
  <si>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</si>
  <si>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</si>
  <si>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</si>
  <si>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</si>
  <si>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</si>
  <si>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</si>
  <si>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</si>
  <si>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</si>
  <si>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</si>
  <si>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</si>
  <si>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</si>
  <si>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</si>
  <si>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</si>
  <si>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</si>
  <si>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</si>
  <si>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</si>
  <si>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</si>
  <si>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</si>
  <si>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</si>
  <si>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</si>
  <si>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</si>
  <si>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</si>
  <si>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</si>
  <si>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</si>
  <si>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</si>
  <si>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</si>
  <si>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</si>
  <si>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</si>
  <si>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</si>
  <si>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</si>
  <si>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</si>
  <si>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</si>
  <si>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</si>
  <si>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</si>
  <si>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</si>
  <si>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</si>
  <si>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</si>
  <si>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</si>
  <si>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</si>
  <si>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</si>
  <si>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</si>
  <si>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</si>
  <si>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</si>
  <si>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</si>
  <si>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</si>
  <si>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</si>
  <si>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</si>
  <si>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</si>
  <si>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</si>
  <si>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</si>
  <si>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</si>
  <si>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</si>
  <si>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</si>
  <si>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</si>
  <si>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</si>
  <si>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</si>
  <si>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</si>
  <si>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</si>
  <si>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</si>
  <si>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</si>
  <si>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</si>
  <si>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</si>
  <si>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</si>
  <si>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</si>
  <si>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</si>
  <si>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</si>
  <si>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</si>
  <si>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</si>
  <si>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</si>
  <si>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</si>
  <si>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</si>
  <si>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</si>
  <si>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</si>
  <si>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</si>
  <si>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</si>
  <si>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</si>
  <si>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</si>
  <si>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</si>
  <si>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</si>
  <si>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</si>
  <si>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</si>
  <si>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</si>
  <si>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</si>
  <si>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</si>
  <si>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</si>
  <si>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</si>
  <si>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</si>
  <si>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</si>
  <si>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</si>
  <si>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</si>
  <si>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</si>
  <si>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</si>
  <si>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</si>
  <si>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</si>
  <si>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</si>
  <si>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</si>
  <si>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</si>
  <si>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</si>
  <si>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</si>
  <si>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</si>
  <si>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</si>
  <si>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</si>
  <si>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</si>
  <si>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</si>
  <si>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</si>
  <si>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</si>
  <si>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</si>
  <si>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</si>
  <si>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</si>
  <si>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</si>
  <si>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</si>
  <si>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</si>
  <si>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</si>
  <si>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</si>
  <si>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</si>
  <si>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</si>
  <si>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</si>
  <si>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</si>
  <si>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</si>
  <si>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</si>
  <si>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</si>
  <si>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</si>
  <si>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</si>
  <si>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</si>
  <si>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</si>
  <si>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</si>
  <si>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</si>
  <si>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</si>
  <si>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</si>
  <si>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</si>
  <si>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</si>
  <si>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</si>
  <si>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</si>
  <si>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</si>
  <si>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</si>
  <si>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</si>
  <si>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</si>
  <si>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</si>
  <si>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</si>
  <si>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</si>
  <si>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</si>
  <si>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</si>
  <si>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</si>
  <si>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</si>
  <si>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</si>
  <si>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</si>
  <si>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</si>
  <si>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</si>
  <si>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</si>
  <si>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</si>
  <si>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</si>
  <si>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</si>
  <si>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</si>
  <si>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</si>
  <si>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</si>
  <si>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</si>
  <si>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</si>
  <si>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</si>
  <si>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</si>
  <si>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</si>
  <si>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</si>
  <si>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</si>
  <si>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</si>
  <si>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</si>
  <si>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</si>
  <si>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</si>
  <si>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</si>
  <si>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</si>
  <si>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</si>
  <si>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</si>
  <si>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</si>
  <si>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</si>
  <si>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</si>
  <si>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</si>
  <si>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</si>
  <si>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</si>
  <si>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</si>
  <si>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</si>
  <si>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</si>
  <si>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</si>
  <si>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</si>
  <si>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</si>
  <si>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</si>
  <si>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</si>
  <si>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</si>
  <si>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</si>
  <si>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</si>
  <si>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</si>
  <si>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</si>
  <si>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</si>
  <si>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</si>
  <si>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</si>
  <si>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</si>
  <si>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</si>
  <si>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</si>
  <si>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</si>
  <si>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</si>
  <si>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</si>
  <si>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</si>
  <si>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</si>
  <si>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</si>
  <si>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</si>
  <si>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</si>
  <si>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</si>
  <si>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</si>
  <si>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</si>
  <si>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</si>
  <si>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</si>
  <si>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</si>
  <si>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</si>
  <si>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</si>
  <si>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</si>
  <si>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</si>
  <si>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</si>
  <si>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</si>
  <si>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</si>
  <si>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</si>
  <si>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</si>
  <si>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</si>
  <si>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</si>
  <si>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</si>
  <si>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</si>
  <si>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</si>
  <si>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</si>
  <si>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</si>
  <si>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</si>
  <si>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</si>
  <si>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</si>
  <si>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</si>
  <si>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</si>
  <si>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</si>
  <si>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</si>
  <si>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</si>
  <si>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</si>
  <si>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</si>
  <si>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</si>
  <si>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</si>
  <si>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</si>
  <si>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</si>
  <si>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</si>
  <si>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</si>
  <si>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</si>
  <si>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</si>
  <si>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</si>
  <si>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</si>
  <si>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</si>
  <si>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</si>
  <si>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</si>
  <si>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</si>
  <si>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</si>
  <si>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</si>
  <si>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</si>
  <si>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</si>
  <si>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</si>
  <si>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</si>
  <si>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</si>
  <si>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</si>
  <si>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</si>
  <si>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</si>
  <si>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</si>
  <si>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</si>
  <si>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</si>
  <si>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</si>
  <si>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</si>
  <si>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</si>
  <si>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</si>
  <si>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</si>
  <si>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</si>
  <si>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</si>
  <si>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</si>
  <si>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</si>
  <si>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</si>
  <si>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</si>
  <si>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</si>
  <si>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</si>
  <si>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</si>
  <si>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</si>
  <si>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</si>
  <si>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</si>
  <si>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</si>
  <si>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</si>
  <si>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</si>
  <si>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</si>
  <si>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</si>
  <si>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</si>
  <si>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</si>
  <si>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</si>
  <si>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</si>
  <si>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</si>
  <si>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</si>
  <si>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</si>
  <si>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</si>
  <si>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</si>
  <si>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</si>
  <si>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</si>
  <si>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</si>
  <si>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</si>
  <si>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</si>
  <si>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</si>
  <si>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</si>
  <si>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</si>
  <si>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</si>
  <si>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</si>
  <si>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</si>
  <si>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</si>
  <si>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</si>
  <si>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</si>
  <si>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</si>
  <si>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</si>
  <si>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</si>
  <si>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</si>
  <si>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</si>
  <si>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</si>
  <si>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</si>
  <si>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</si>
  <si>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</si>
  <si>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</si>
  <si>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</si>
  <si>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</si>
  <si>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</si>
  <si>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</si>
  <si>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</si>
  <si>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</si>
  <si>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</si>
  <si>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</si>
  <si>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</si>
  <si>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</si>
  <si>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</si>
  <si>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</si>
  <si>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</si>
  <si>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</si>
  <si>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</si>
  <si>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</si>
  <si>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</si>
  <si>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</si>
  <si>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</si>
  <si>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</si>
  <si>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</si>
  <si>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</si>
  <si>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</si>
  <si>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</si>
  <si>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</si>
  <si>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</si>
  <si>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</si>
  <si>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</si>
  <si>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</si>
  <si>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</si>
  <si>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</si>
  <si>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</si>
  <si>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</si>
  <si>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</si>
  <si>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</si>
  <si>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</si>
  <si>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</si>
  <si>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</si>
  <si>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</si>
  <si>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</si>
  <si>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</si>
  <si>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</si>
  <si>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</si>
  <si>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</si>
  <si>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</si>
  <si>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</si>
  <si>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</si>
  <si>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</si>
  <si>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</si>
  <si>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</si>
  <si>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</si>
  <si>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</si>
  <si>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</si>
  <si>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</si>
  <si>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</si>
  <si>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</si>
  <si>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</si>
  <si>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</si>
  <si>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</si>
  <si>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</si>
  <si>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</si>
  <si>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</si>
  <si>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</si>
  <si>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</si>
  <si>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</si>
  <si>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</si>
  <si>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</si>
  <si>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</si>
  <si>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</si>
  <si>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</si>
  <si>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</si>
  <si>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</si>
  <si>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</si>
  <si>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</si>
  <si>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</si>
  <si>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</si>
  <si>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</si>
  <si>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</si>
  <si>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</si>
  <si>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</si>
  <si>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</si>
  <si>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</si>
  <si>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</si>
  <si>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</si>
  <si>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</si>
  <si>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</si>
  <si>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</si>
  <si>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</si>
  <si>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</si>
  <si>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</si>
  <si>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</si>
  <si>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</si>
  <si>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</si>
  <si>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</si>
  <si>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</si>
  <si>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</si>
  <si>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</si>
  <si>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</si>
  <si>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</si>
  <si>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</si>
  <si>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</si>
  <si>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</si>
  <si>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</si>
  <si>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</si>
  <si>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</si>
  <si>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</si>
  <si>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</si>
  <si>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</si>
  <si>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</si>
  <si>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</si>
  <si>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</si>
  <si>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</si>
  <si>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</si>
  <si>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</si>
  <si>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</si>
  <si>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</si>
  <si>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</si>
  <si>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</si>
  <si>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</si>
  <si>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</si>
  <si>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</si>
  <si>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</si>
  <si>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</si>
  <si>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</si>
  <si>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</si>
  <si>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</si>
  <si>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</si>
  <si>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</si>
  <si>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</si>
  <si>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</si>
  <si>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</si>
  <si>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</si>
  <si>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</si>
  <si>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</si>
  <si>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</si>
  <si>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</si>
  <si>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</si>
  <si>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</si>
  <si>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</si>
  <si>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</si>
  <si>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</si>
  <si>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</si>
  <si>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</si>
  <si>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</si>
  <si>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</si>
  <si>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</si>
  <si>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</si>
  <si>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</si>
  <si>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</si>
  <si>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</si>
  <si>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</si>
  <si>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</si>
  <si>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</si>
  <si>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</si>
  <si>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</si>
  <si>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</si>
  <si>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</si>
  <si>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</si>
  <si>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</si>
  <si>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</si>
  <si>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</si>
  <si>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</si>
  <si>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</si>
  <si>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</si>
  <si>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</si>
  <si>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</si>
  <si>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</si>
  <si>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</si>
  <si>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</si>
  <si>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</si>
  <si>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</si>
  <si>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</si>
  <si>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</si>
  <si>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</si>
  <si>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</si>
  <si>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</si>
  <si>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</si>
  <si>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</si>
  <si>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</si>
  <si>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</si>
  <si>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</si>
  <si>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</si>
  <si>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</si>
  <si>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</si>
  <si>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</si>
  <si>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</si>
  <si>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</si>
  <si>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</si>
  <si>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</si>
  <si>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</si>
  <si>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</si>
  <si>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</si>
  <si>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</si>
  <si>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</si>
  <si>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</si>
  <si>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</si>
  <si>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</si>
  <si>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</si>
  <si>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</si>
  <si>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</si>
  <si>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</si>
  <si>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</si>
  <si>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</si>
  <si>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</si>
  <si>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</si>
  <si>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</si>
  <si>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</si>
  <si>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</si>
  <si>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</si>
  <si>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</si>
  <si>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</si>
  <si>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</si>
  <si>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</si>
  <si>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</si>
  <si>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</si>
  <si>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</si>
  <si>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</si>
  <si>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</si>
  <si>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</si>
  <si>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</si>
  <si>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</si>
  <si>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</si>
  <si>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</si>
  <si>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</si>
  <si>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</si>
  <si>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</si>
  <si>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</si>
  <si>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</si>
  <si>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</si>
  <si>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</si>
  <si>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</si>
  <si>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</si>
  <si>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</si>
  <si>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</si>
  <si>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</si>
  <si>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</si>
  <si>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</si>
  <si>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</si>
  <si>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</si>
  <si>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</si>
  <si>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</si>
  <si>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</si>
  <si>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</si>
  <si>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</si>
  <si>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</si>
  <si>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</si>
  <si>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</si>
  <si>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</si>
  <si>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</si>
  <si>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</si>
  <si>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</si>
  <si>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</si>
  <si>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</si>
  <si>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</si>
  <si>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</si>
  <si>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</si>
  <si>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</si>
  <si>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</si>
  <si>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</si>
  <si>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</si>
  <si>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</si>
  <si>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</si>
  <si>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</si>
  <si>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</si>
  <si>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</si>
  <si>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</si>
  <si>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</si>
  <si>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</si>
  <si>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</si>
  <si>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</si>
  <si>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</si>
  <si>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</si>
  <si>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</si>
  <si>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</si>
  <si>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</si>
  <si>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</si>
  <si>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</si>
  <si>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</si>
  <si>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</si>
  <si>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</si>
  <si>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</si>
  <si>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</si>
  <si>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</si>
  <si>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</si>
  <si>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</si>
  <si>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</si>
  <si>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</si>
  <si>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</si>
  <si>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</si>
  <si>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</si>
  <si>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</si>
  <si>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</si>
  <si>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</si>
  <si>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</si>
  <si>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</si>
  <si>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</si>
  <si>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</si>
  <si>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</si>
  <si>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</si>
  <si>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</si>
  <si>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</si>
  <si>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</si>
  <si>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</si>
  <si>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</si>
  <si>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</si>
  <si>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</si>
  <si>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</si>
  <si>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</si>
  <si>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</si>
  <si>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</si>
  <si>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</si>
  <si>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</si>
  <si>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</si>
  <si>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</si>
  <si>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</si>
  <si>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</si>
  <si>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</si>
  <si>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</si>
  <si>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</si>
  <si>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</si>
  <si>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</si>
  <si>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</si>
  <si>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</si>
  <si>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</si>
  <si>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</si>
  <si>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</si>
  <si>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</si>
  <si>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</si>
  <si>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</si>
  <si>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</si>
  <si>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</si>
  <si>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</si>
  <si>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</si>
  <si>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</si>
  <si>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</si>
  <si>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</si>
  <si>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</si>
  <si>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</si>
  <si>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</si>
  <si>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</si>
  <si>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</si>
  <si>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</si>
  <si>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</si>
  <si>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</si>
  <si>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</si>
  <si>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</si>
  <si>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</si>
  <si>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</si>
  <si>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</si>
  <si>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</si>
  <si>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</si>
  <si>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</si>
  <si>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</si>
  <si>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</si>
  <si>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</si>
  <si>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</si>
  <si>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</si>
  <si>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</si>
  <si>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</si>
  <si>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</si>
  <si>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</si>
  <si>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</si>
  <si>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</si>
  <si>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</si>
  <si>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</si>
  <si>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</si>
  <si>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</si>
  <si>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</si>
  <si>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</si>
  <si>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</si>
  <si>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</si>
  <si>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</si>
  <si>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</si>
  <si>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</si>
  <si>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</si>
  <si>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</si>
  <si>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</si>
  <si>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</si>
  <si>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</si>
  <si>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</si>
  <si>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</si>
  <si>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</si>
  <si>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</si>
  <si>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</si>
  <si>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</si>
  <si>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</si>
  <si>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</si>
  <si>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</si>
  <si>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</si>
  <si>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</si>
  <si>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</si>
  <si>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</si>
  <si>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</si>
  <si>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</si>
  <si>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</si>
  <si>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</si>
  <si>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</si>
  <si>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</si>
  <si>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</si>
  <si>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</si>
  <si>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</si>
  <si>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</si>
  <si>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</si>
  <si>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</si>
  <si>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</si>
  <si>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</si>
  <si>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</si>
  <si>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</si>
  <si>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</si>
  <si>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</si>
  <si>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</si>
  <si>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</si>
  <si>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</si>
  <si>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</si>
  <si>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</si>
  <si>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</si>
  <si>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</si>
  <si>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</si>
  <si>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</si>
  <si>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</si>
  <si>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</si>
  <si>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</si>
  <si>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</si>
  <si>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</si>
  <si>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</si>
  <si>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</si>
  <si>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</si>
  <si>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</si>
  <si>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</si>
  <si>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</si>
  <si>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</si>
  <si>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</si>
  <si>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</si>
  <si>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</si>
  <si>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</si>
  <si>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</si>
  <si>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</si>
  <si>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</si>
  <si>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</si>
  <si>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</si>
  <si>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</si>
  <si>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</si>
  <si>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</si>
  <si>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</si>
  <si>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</si>
  <si>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</si>
  <si>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</si>
  <si>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</si>
  <si>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</si>
  <si>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</si>
  <si>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</si>
  <si>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</si>
  <si>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</si>
  <si>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</si>
  <si>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</si>
  <si>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</si>
  <si>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</si>
  <si>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</si>
  <si>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</si>
  <si>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</si>
  <si>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</si>
  <si>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</si>
  <si>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</si>
  <si>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</si>
  <si>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</si>
  <si>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</si>
  <si>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</si>
  <si>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</si>
  <si>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</si>
  <si>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</si>
  <si>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</si>
  <si>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</si>
  <si>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</si>
  <si>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</si>
  <si>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</si>
  <si>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</si>
  <si>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</si>
  <si>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</si>
  <si>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</si>
  <si>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</si>
  <si>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</si>
  <si>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</si>
  <si>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</si>
  <si>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</si>
  <si>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</si>
  <si>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</si>
  <si>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</si>
  <si>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</si>
  <si>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</si>
  <si>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</si>
  <si>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</si>
  <si>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</si>
  <si>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</si>
  <si>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</si>
  <si>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</si>
  <si>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</si>
  <si>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</si>
  <si>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</si>
  <si>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</si>
  <si>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</si>
  <si>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</si>
  <si>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</si>
  <si>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</si>
  <si>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</si>
  <si>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</si>
  <si>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</si>
  <si>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</si>
  <si>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</si>
  <si>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</si>
  <si>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</si>
  <si>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</si>
  <si>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</si>
  <si>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</si>
  <si>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</si>
  <si>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</si>
  <si>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</si>
  <si>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</si>
  <si>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</si>
  <si>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</si>
  <si>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</si>
  <si>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</si>
  <si>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</si>
  <si>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</si>
  <si>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</si>
  <si>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</si>
  <si>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</si>
  <si>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</si>
  <si>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</si>
  <si>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</si>
  <si>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</si>
  <si>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</si>
  <si>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</si>
  <si>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</si>
  <si>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</si>
  <si>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</si>
  <si>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</si>
  <si>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</si>
  <si>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</si>
  <si>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</si>
  <si>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</si>
  <si>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</si>
  <si>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</si>
  <si>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</si>
  <si>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</si>
  <si>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</si>
  <si>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</si>
  <si>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</si>
  <si>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</si>
  <si>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</si>
  <si>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</si>
  <si>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</si>
  <si>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</si>
  <si>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</si>
  <si>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</si>
  <si>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</si>
  <si>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</si>
  <si>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</si>
  <si>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</si>
  <si>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</si>
  <si>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</si>
  <si>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</si>
  <si>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</si>
  <si>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</si>
  <si>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</si>
  <si>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</si>
  <si>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</si>
  <si>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</si>
  <si>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</si>
  <si>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</si>
  <si>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</si>
  <si>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</si>
  <si>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</si>
  <si>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</si>
  <si>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</si>
  <si>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</si>
  <si>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</si>
  <si>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</si>
  <si>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</si>
  <si>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</si>
  <si>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</si>
  <si>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</si>
  <si>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</si>
  <si>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</si>
  <si>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</si>
  <si>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</si>
  <si>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</si>
  <si>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</si>
  <si>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</si>
  <si>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</si>
  <si>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</si>
  <si>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</si>
  <si>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</si>
  <si>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</si>
  <si>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</si>
  <si>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</si>
  <si>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</si>
  <si>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</si>
  <si>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</si>
  <si>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</si>
  <si>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</si>
  <si>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</si>
  <si>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</si>
  <si>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</si>
  <si>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</si>
  <si>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</si>
  <si>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</si>
  <si>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</si>
  <si>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</si>
  <si>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</si>
  <si>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</si>
  <si>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</si>
  <si>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</si>
  <si>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</si>
  <si>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</si>
  <si>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</si>
  <si>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</si>
  <si>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</si>
  <si>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</si>
  <si>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</si>
  <si>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</si>
  <si>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</si>
  <si>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</si>
  <si>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</si>
  <si>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</si>
  <si>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</si>
  <si>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</si>
  <si>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</si>
  <si>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</si>
  <si>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</si>
  <si>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</si>
  <si>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</si>
  <si>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</si>
  <si>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</si>
  <si>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</si>
  <si>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</si>
  <si>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</si>
  <si>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</si>
  <si>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</si>
  <si>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</si>
  <si>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</si>
  <si>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</si>
  <si>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</si>
  <si>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</si>
  <si>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</si>
  <si>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</si>
  <si>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</si>
  <si>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</si>
  <si>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</si>
  <si>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</si>
  <si>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</si>
  <si>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</si>
  <si>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</si>
  <si>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</si>
  <si>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</si>
  <si>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</si>
  <si>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</si>
  <si>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</si>
  <si>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</si>
  <si>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</si>
  <si>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</si>
  <si>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</si>
  <si>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</si>
  <si>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</si>
  <si>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</si>
  <si>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</si>
  <si>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</si>
  <si>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</si>
  <si>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</si>
  <si>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</si>
  <si>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</si>
  <si>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</si>
  <si>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</si>
  <si>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</si>
  <si>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</si>
  <si>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</si>
  <si>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</si>
  <si>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</si>
  <si>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</si>
  <si>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</si>
  <si>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</si>
  <si>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</si>
  <si>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</si>
  <si>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</si>
  <si>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</si>
  <si>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</si>
  <si>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</si>
  <si>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</si>
  <si>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</si>
  <si>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</si>
  <si>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</si>
  <si>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</si>
  <si>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</si>
  <si>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</si>
  <si>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</si>
  <si>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</si>
  <si>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</si>
  <si>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</si>
  <si>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</si>
  <si>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</si>
  <si>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</si>
  <si>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</si>
  <si>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</si>
  <si>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</si>
  <si>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</si>
  <si>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</si>
  <si>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</si>
  <si>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</si>
  <si>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</si>
  <si>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</si>
  <si>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</si>
  <si>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</si>
  <si>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</si>
  <si>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</si>
  <si>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</si>
  <si>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</si>
  <si>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</si>
  <si>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</si>
  <si>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</si>
  <si>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</si>
  <si>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</si>
  <si>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</si>
  <si>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</si>
  <si>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</si>
  <si>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</si>
  <si>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</si>
  <si>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</si>
  <si>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</si>
  <si>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</si>
  <si>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</si>
  <si>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</si>
  <si>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</si>
  <si>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</si>
  <si>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</si>
  <si>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</si>
  <si>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</si>
  <si>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</si>
  <si>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</si>
  <si>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</si>
  <si>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</si>
  <si>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</si>
  <si>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</si>
  <si>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</si>
  <si>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</si>
  <si>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</si>
  <si>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</si>
  <si>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</si>
  <si>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</si>
  <si>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</si>
  <si>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</si>
  <si>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</si>
  <si>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</si>
  <si>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</si>
  <si>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</si>
  <si>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</si>
  <si>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</si>
  <si>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</si>
  <si>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</si>
  <si>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</si>
  <si>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</si>
  <si>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</si>
  <si>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</si>
  <si>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</si>
  <si>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</si>
  <si>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</si>
  <si>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</si>
  <si>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</si>
  <si>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</si>
  <si>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</si>
  <si>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</si>
  <si>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</si>
  <si>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</si>
  <si>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</si>
  <si>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</si>
  <si>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</si>
  <si>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</si>
  <si>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</si>
  <si>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</si>
  <si>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</si>
  <si>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</si>
  <si>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</si>
  <si>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</si>
  <si>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</si>
  <si>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</si>
  <si>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</si>
  <si>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</si>
  <si>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</si>
  <si>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</si>
  <si>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</si>
  <si>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</si>
  <si>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</si>
  <si>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</si>
  <si>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</si>
  <si>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</si>
  <si>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</si>
  <si>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</si>
  <si>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</si>
  <si>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</si>
  <si>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</si>
  <si>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</si>
  <si>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</si>
  <si>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</si>
  <si>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</si>
  <si>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</si>
  <si>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</si>
  <si>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</si>
  <si>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</si>
  <si>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</si>
  <si>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</si>
  <si>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</si>
  <si>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</si>
  <si>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</si>
  <si>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</si>
  <si>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</si>
  <si>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</si>
  <si>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</si>
  <si>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</si>
  <si>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</si>
  <si>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</si>
  <si>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</si>
  <si>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</si>
  <si>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</si>
  <si>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</si>
  <si>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</si>
  <si>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</si>
  <si>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</si>
  <si>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</si>
  <si>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</si>
  <si>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</si>
  <si>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</si>
  <si>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</si>
  <si>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</si>
  <si>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</si>
  <si>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</si>
  <si>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</si>
  <si>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</si>
  <si>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</si>
  <si>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</si>
  <si>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</si>
  <si>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</si>
  <si>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</si>
  <si>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</si>
  <si>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</si>
  <si>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</si>
  <si>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</si>
  <si>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</si>
  <si>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</si>
  <si>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</si>
  <si>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</si>
  <si>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</si>
  <si>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</si>
  <si>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</si>
  <si>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</si>
  <si>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</si>
  <si>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</si>
  <si>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</si>
  <si>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</si>
  <si>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</si>
  <si>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</si>
  <si>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</si>
  <si>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</si>
  <si>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</si>
  <si>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</si>
  <si>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</si>
  <si>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</si>
  <si>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</si>
  <si>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</si>
  <si>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</si>
  <si>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</si>
  <si>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</si>
  <si>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</si>
  <si>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</si>
  <si>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</si>
  <si>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</si>
  <si>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</si>
  <si>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</si>
  <si>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</si>
  <si>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</si>
  <si>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</si>
  <si>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</si>
  <si>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</si>
  <si>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</si>
  <si>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</si>
  <si>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</si>
  <si>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</si>
  <si>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</si>
  <si>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</si>
  <si>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</si>
  <si>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</si>
  <si>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</si>
  <si>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</si>
  <si>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</si>
  <si>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</si>
  <si>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</si>
  <si>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</si>
  <si>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</si>
  <si>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</si>
  <si>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</si>
  <si>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</si>
  <si>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</si>
  <si>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</si>
  <si>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</si>
  <si>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</si>
  <si>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</si>
  <si>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</si>
  <si>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</si>
  <si>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</si>
  <si>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</si>
  <si>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</si>
  <si>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</si>
  <si>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</si>
  <si>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</si>
  <si>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</si>
  <si>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</si>
  <si>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</si>
  <si>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</si>
  <si>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</si>
  <si>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</si>
  <si>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</si>
  <si>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</si>
  <si>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</si>
  <si>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</si>
  <si>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</si>
  <si>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</si>
  <si>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</si>
  <si>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</si>
  <si>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</si>
  <si>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</si>
  <si>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</si>
  <si>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</si>
  <si>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</si>
  <si>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</si>
  <si>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</si>
  <si>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</si>
  <si>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</si>
  <si>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</si>
  <si>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</si>
  <si>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</si>
  <si>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</si>
  <si>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</si>
  <si>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</si>
  <si>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</si>
  <si>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</si>
  <si>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</si>
  <si>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</si>
  <si>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</si>
  <si>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</si>
  <si>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</si>
  <si>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</si>
  <si>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</si>
  <si>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</si>
  <si>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</si>
  <si>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</si>
  <si>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</si>
  <si>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</si>
  <si>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</si>
  <si>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</si>
  <si>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</si>
  <si>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</si>
  <si>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</si>
  <si>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</si>
  <si>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</si>
  <si>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</si>
  <si>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</si>
  <si>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</si>
  <si>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</si>
  <si>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</si>
  <si>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</si>
  <si>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</si>
  <si>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</si>
  <si>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</si>
  <si>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</si>
  <si>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</si>
  <si>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</si>
  <si>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</si>
  <si>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</si>
  <si>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</si>
  <si>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</si>
  <si>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</si>
  <si>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</si>
  <si>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</si>
  <si>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</si>
  <si>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</si>
  <si>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</si>
  <si>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</si>
  <si>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</si>
  <si>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</si>
  <si>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</si>
  <si>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</si>
  <si>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</si>
  <si>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</si>
  <si>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</si>
  <si>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</si>
  <si>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</si>
  <si>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</si>
  <si>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</si>
  <si>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</si>
  <si>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</si>
  <si>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</si>
  <si>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</si>
  <si>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</si>
  <si>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</si>
  <si>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</si>
  <si>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</si>
  <si>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</si>
  <si>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</si>
  <si>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</si>
  <si>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</si>
  <si>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</si>
  <si>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</si>
  <si>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</si>
  <si>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</si>
  <si>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</si>
  <si>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</si>
  <si>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</si>
  <si>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</si>
  <si>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</si>
  <si>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</si>
  <si>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</si>
  <si>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</si>
  <si>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</si>
  <si>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</si>
  <si>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</si>
  <si>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</si>
  <si>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</si>
  <si>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</si>
  <si>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</si>
  <si>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</si>
  <si>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</si>
  <si>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</si>
  <si>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</si>
  <si>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</si>
  <si>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</si>
  <si>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</si>
  <si>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</si>
  <si>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</si>
  <si>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</si>
  <si>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</si>
  <si>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</si>
  <si>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</si>
  <si>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</si>
  <si>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</si>
  <si>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</si>
  <si>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</si>
  <si>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</si>
  <si>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</si>
  <si>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</si>
  <si>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</si>
  <si>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</si>
  <si>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</si>
  <si>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</si>
  <si>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</si>
  <si>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</si>
  <si>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</si>
  <si>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</si>
  <si>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</si>
  <si>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</si>
  <si>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</si>
  <si>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</si>
  <si>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</si>
  <si>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</si>
  <si>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</si>
  <si>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</si>
  <si>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</si>
  <si>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</si>
  <si>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</si>
  <si>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</si>
  <si>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</si>
  <si>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</si>
  <si>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</si>
  <si>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</si>
  <si>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</si>
  <si>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</si>
  <si>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</si>
  <si>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</si>
  <si>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</si>
  <si>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</si>
  <si>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</si>
  <si>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</si>
  <si>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</si>
  <si>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</si>
  <si>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</si>
  <si>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</si>
  <si>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</si>
  <si>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</si>
  <si>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</si>
  <si>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</si>
  <si>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</si>
  <si>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</si>
  <si>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</si>
  <si>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</si>
  <si>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</si>
  <si>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</si>
  <si>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</si>
  <si>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</si>
  <si>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</si>
  <si>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</si>
  <si>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</si>
  <si>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</si>
  <si>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</si>
  <si>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</si>
  <si>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</si>
  <si>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</si>
  <si>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</si>
  <si>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</si>
  <si>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</si>
  <si>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</si>
  <si>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</si>
  <si>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</si>
  <si>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</si>
  <si>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</si>
  <si>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</si>
  <si>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</si>
  <si>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</si>
  <si>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</si>
  <si>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</si>
  <si>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</si>
  <si>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</si>
  <si>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</si>
  <si>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</si>
  <si>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</si>
  <si>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</si>
  <si>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</si>
  <si>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</si>
  <si>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</si>
  <si>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</si>
  <si>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</si>
  <si>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</si>
  <si>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</si>
  <si>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</si>
  <si>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</si>
  <si>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</si>
  <si>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</si>
  <si>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</si>
  <si>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</si>
  <si>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</si>
  <si>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</si>
  <si>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</si>
  <si>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</si>
  <si>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</si>
  <si>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</si>
  <si>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</si>
  <si>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</si>
  <si>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</si>
  <si>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</si>
  <si>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</si>
  <si>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</si>
  <si>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</si>
  <si>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</si>
  <si>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</si>
  <si>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</si>
  <si>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</si>
  <si>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</si>
  <si>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</si>
  <si>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</si>
  <si>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</si>
  <si>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</si>
  <si>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</si>
  <si>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</si>
  <si>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</si>
  <si>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</si>
  <si>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</si>
  <si>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</si>
  <si>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</si>
  <si>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</si>
  <si>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</si>
  <si>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</si>
  <si>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</si>
  <si>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</si>
  <si>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</si>
  <si>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</si>
  <si>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</si>
  <si>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</si>
  <si>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</si>
  <si>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</si>
  <si>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</si>
  <si>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</si>
  <si>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</si>
  <si>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</si>
  <si>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</si>
  <si>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</si>
  <si>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</si>
  <si>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</si>
  <si>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</si>
  <si>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</si>
  <si>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</si>
  <si>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</si>
  <si>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</si>
  <si>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</si>
  <si>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</si>
  <si>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</si>
  <si>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</si>
  <si>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</si>
  <si>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</si>
  <si>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</si>
  <si>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</si>
  <si>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</si>
  <si>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</si>
  <si>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</si>
  <si>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</si>
  <si>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</si>
  <si>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</si>
  <si>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</si>
  <si>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</si>
  <si>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</si>
  <si>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</si>
  <si>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</si>
  <si>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</si>
  <si>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</si>
  <si>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</si>
  <si>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</si>
  <si>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</si>
  <si>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</si>
  <si>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</si>
  <si>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</si>
  <si>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</si>
  <si>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</si>
  <si>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</si>
  <si>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</si>
  <si>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</si>
  <si>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</si>
  <si>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</si>
  <si>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</si>
  <si>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</si>
  <si>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</si>
  <si>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</si>
  <si>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</si>
  <si>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</si>
  <si>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</si>
  <si>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</si>
  <si>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</si>
  <si>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</si>
  <si>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</si>
  <si>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</si>
  <si>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</si>
  <si>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</si>
  <si>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</si>
  <si>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</si>
  <si>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</si>
  <si>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</si>
  <si>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</si>
  <si>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</si>
  <si>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</si>
  <si>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</si>
  <si>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</si>
  <si>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</si>
  <si>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</si>
  <si>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</si>
  <si>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</si>
  <si>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</si>
  <si>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</si>
  <si>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</si>
  <si>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</si>
  <si>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</si>
  <si>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</si>
  <si>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</si>
  <si>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</si>
  <si>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</si>
  <si>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</si>
  <si>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</si>
  <si>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</si>
  <si>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</si>
  <si>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</si>
  <si>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</si>
  <si>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</si>
  <si>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</si>
  <si>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</si>
  <si>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</si>
  <si>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</si>
  <si>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</si>
  <si>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</si>
  <si>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</si>
  <si>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</si>
  <si>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</si>
  <si>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</si>
  <si>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</si>
  <si>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</si>
  <si>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</si>
  <si>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</si>
  <si>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</si>
  <si>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</si>
  <si>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</si>
  <si>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</si>
  <si>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</si>
  <si>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</si>
  <si>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</si>
  <si>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</si>
  <si>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</si>
  <si>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</si>
  <si>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</si>
  <si>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</si>
  <si>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</si>
  <si>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</si>
  <si>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</si>
  <si>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</si>
  <si>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</si>
  <si>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</si>
  <si>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</si>
  <si>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</si>
  <si>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</si>
  <si>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</si>
  <si>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</si>
  <si>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</si>
  <si>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</si>
  <si>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</si>
  <si>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</si>
  <si>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</si>
  <si>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</si>
  <si>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</si>
  <si>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</si>
  <si>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</si>
  <si>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</si>
  <si>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</si>
  <si>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</si>
  <si>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</si>
  <si>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</si>
  <si>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</si>
  <si>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</si>
  <si>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</si>
  <si>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</si>
  <si>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</si>
  <si>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</si>
  <si>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</si>
  <si>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</si>
  <si>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</si>
  <si>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</si>
  <si>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</si>
  <si>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</si>
  <si>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</si>
  <si>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</si>
  <si>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</si>
  <si>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</si>
  <si>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</si>
  <si>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</si>
  <si>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</si>
  <si>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</si>
  <si>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</si>
  <si>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</si>
  <si>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</si>
  <si>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</si>
  <si>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</si>
  <si>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</si>
  <si>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</si>
  <si>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</si>
  <si>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</si>
  <si>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</si>
  <si>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</si>
  <si>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</si>
  <si>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</si>
  <si>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</si>
  <si>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</si>
  <si>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</si>
  <si>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</si>
  <si>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</si>
  <si>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</si>
  <si>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</si>
  <si>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</si>
  <si>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</si>
  <si>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</si>
  <si>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</si>
  <si>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</si>
  <si>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</si>
  <si>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</si>
  <si>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</si>
  <si>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</si>
  <si>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</si>
  <si>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</si>
  <si>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</si>
  <si>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</si>
  <si>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</si>
  <si>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</si>
  <si>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</si>
  <si>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</si>
  <si>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</si>
  <si>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</si>
  <si>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</si>
  <si>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</si>
  <si>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</si>
  <si>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</si>
  <si>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</si>
  <si>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</si>
  <si>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</si>
  <si>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</si>
  <si>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</si>
  <si>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</si>
  <si>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</si>
  <si>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</si>
  <si>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</si>
  <si>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</si>
  <si>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</si>
  <si>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</si>
  <si>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</si>
  <si>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</si>
  <si>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</si>
  <si>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</si>
  <si>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</si>
  <si>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</si>
  <si>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</si>
  <si>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</si>
  <si>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</si>
  <si>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</si>
  <si>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</si>
  <si>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</si>
  <si>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</si>
  <si>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</si>
  <si>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</si>
  <si>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</si>
  <si>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</si>
  <si>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</si>
  <si>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</si>
  <si>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</si>
  <si>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</si>
  <si>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</si>
  <si>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</si>
  <si>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</si>
  <si>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</si>
  <si>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</si>
  <si>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</si>
  <si>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</si>
  <si>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</si>
  <si>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</si>
  <si>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</si>
  <si>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</si>
  <si>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</si>
  <si>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</si>
  <si>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</si>
  <si>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</si>
  <si>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</si>
  <si>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</si>
  <si>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</si>
  <si>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</si>
  <si>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</si>
  <si>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</si>
  <si>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</si>
  <si>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</si>
  <si>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</si>
  <si>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</si>
  <si>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</si>
  <si>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</si>
  <si>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</si>
  <si>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</si>
  <si>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</si>
  <si>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</si>
  <si>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</si>
  <si>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</si>
  <si>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</si>
  <si>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</si>
  <si>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</si>
  <si>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</si>
  <si>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</si>
  <si>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</si>
  <si>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</si>
  <si>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</si>
  <si>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</si>
  <si>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</si>
  <si>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</si>
  <si>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</si>
  <si>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</si>
  <si>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</si>
  <si>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</si>
  <si>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</si>
  <si>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</si>
  <si>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</si>
  <si>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</si>
  <si>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</si>
  <si>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</si>
  <si>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</si>
  <si>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</si>
  <si>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</si>
  <si>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</si>
  <si>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</si>
  <si>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</si>
  <si>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</si>
  <si>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</si>
  <si>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</si>
  <si>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</si>
  <si>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</si>
  <si>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</si>
  <si>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</si>
  <si>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</si>
  <si>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</si>
  <si>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</si>
  <si>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</si>
  <si>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</si>
  <si>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</si>
  <si>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</si>
  <si>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</si>
  <si>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</si>
  <si>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</si>
  <si>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</si>
  <si>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</si>
  <si>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</si>
  <si>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</si>
  <si>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</si>
  <si>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</si>
  <si>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</si>
  <si>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</si>
  <si>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</si>
  <si>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</si>
  <si>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</si>
  <si>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</si>
  <si>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</si>
  <si>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</si>
  <si>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</si>
  <si>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</si>
  <si>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</si>
  <si>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</si>
  <si>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</si>
  <si>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</si>
  <si>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</si>
  <si>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</si>
  <si>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</si>
  <si>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</si>
  <si>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</si>
  <si>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</si>
  <si>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</si>
  <si>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</si>
  <si>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</si>
  <si>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</si>
  <si>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</si>
  <si>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</si>
  <si>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</si>
  <si>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</si>
  <si>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</si>
  <si>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</si>
  <si>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</si>
  <si>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</si>
  <si>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</si>
  <si>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</si>
  <si>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</si>
  <si>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</si>
  <si>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</si>
  <si>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</si>
  <si>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</si>
  <si>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</si>
  <si>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</si>
  <si>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</si>
  <si>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</si>
  <si>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</si>
  <si>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</si>
  <si>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</si>
  <si>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</si>
  <si>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</si>
  <si>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</si>
  <si>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</si>
  <si>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</si>
  <si>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</si>
  <si>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</si>
  <si>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</si>
  <si>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</si>
  <si>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</si>
  <si>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</si>
  <si>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</si>
  <si>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</si>
  <si>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</si>
  <si>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</si>
  <si>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</si>
  <si>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</si>
  <si>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</si>
  <si>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</si>
  <si>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</si>
  <si>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</si>
  <si>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</si>
  <si>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</si>
  <si>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</si>
  <si>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</si>
  <si>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</si>
  <si>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</si>
  <si>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</si>
  <si>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</si>
  <si>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</si>
  <si>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</si>
  <si>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</si>
  <si>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</si>
  <si>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</si>
  <si>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</si>
  <si>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</si>
  <si>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</si>
  <si>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</si>
  <si>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</si>
  <si>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</si>
  <si>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</si>
  <si>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</si>
  <si>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</si>
  <si>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</si>
  <si>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</si>
  <si>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</si>
  <si>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</si>
  <si>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</si>
  <si>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</si>
  <si>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</si>
  <si>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</si>
  <si>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</si>
  <si>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</si>
  <si>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</si>
  <si>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</si>
  <si>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</si>
  <si>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</si>
  <si>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</si>
  <si>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</si>
  <si>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</si>
  <si>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</si>
  <si>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</si>
  <si>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</si>
  <si>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</si>
  <si>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</si>
  <si>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</si>
  <si>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</si>
  <si>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</si>
  <si>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</si>
  <si>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</si>
  <si>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</si>
  <si>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</si>
  <si>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</si>
  <si>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</si>
  <si>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</si>
  <si>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</si>
  <si>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</si>
  <si>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</si>
  <si>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</si>
  <si>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</si>
  <si>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</si>
  <si>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</si>
  <si>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</si>
  <si>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</si>
  <si>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</si>
  <si>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</si>
  <si>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</si>
  <si>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</si>
  <si>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</si>
  <si>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</si>
  <si>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</si>
  <si>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</si>
  <si>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</si>
  <si>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</si>
  <si>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</si>
  <si>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</si>
  <si>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</si>
  <si>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</si>
  <si>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</si>
  <si>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</si>
  <si>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</si>
  <si>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</si>
  <si>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</si>
  <si>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</si>
  <si>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</si>
  <si>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</si>
  <si>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</si>
  <si>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</si>
  <si>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</si>
  <si>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</si>
  <si>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</si>
  <si>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</si>
  <si>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</si>
  <si>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</si>
  <si>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</si>
  <si>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</si>
  <si>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</si>
  <si>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</si>
  <si>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</si>
  <si>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</si>
  <si>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</si>
  <si>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</si>
  <si>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</si>
  <si>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</si>
  <si>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</si>
  <si>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</si>
  <si>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</si>
  <si>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</si>
  <si>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</si>
  <si>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</si>
  <si>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</si>
  <si>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</si>
  <si>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</si>
  <si>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</si>
  <si>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</si>
  <si>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</si>
  <si>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</si>
  <si>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</si>
  <si>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</si>
  <si>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</si>
  <si>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</si>
  <si>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</si>
  <si>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</si>
  <si>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</si>
  <si>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</si>
  <si>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</si>
  <si>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</si>
  <si>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</si>
  <si>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</si>
  <si>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</si>
  <si>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</si>
  <si>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</si>
  <si>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</si>
  <si>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</si>
  <si>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</si>
  <si>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</si>
  <si>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</si>
  <si>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</si>
  <si>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</si>
  <si>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</si>
  <si>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</si>
  <si>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</si>
  <si>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</si>
  <si>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</si>
  <si>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</si>
  <si>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</si>
  <si>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</si>
  <si>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</si>
  <si>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</si>
  <si>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</si>
  <si>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</si>
  <si>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</si>
  <si>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</si>
  <si>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</si>
  <si>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</si>
  <si>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</si>
  <si>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</si>
  <si>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</si>
  <si>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</si>
  <si>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</si>
  <si>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</si>
  <si>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</si>
  <si>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</si>
  <si>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</si>
  <si>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</si>
  <si>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</si>
  <si>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</si>
  <si>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</si>
  <si>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</si>
  <si>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</si>
  <si>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</si>
  <si>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</si>
  <si>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</si>
  <si>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</si>
  <si>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</si>
  <si>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</si>
  <si>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</si>
  <si>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</si>
  <si>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</si>
  <si>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</si>
  <si>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</si>
  <si>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</si>
  <si>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</si>
  <si>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</si>
  <si>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</si>
  <si>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</si>
  <si>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</si>
  <si>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</si>
  <si>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</si>
  <si>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</si>
  <si>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</si>
  <si>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</si>
  <si>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</si>
  <si>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</si>
  <si>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</si>
  <si>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</si>
  <si>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</si>
  <si>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</si>
  <si>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</si>
  <si>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</si>
  <si>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</si>
  <si>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</si>
  <si>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</si>
  <si>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</si>
  <si>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</si>
  <si>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</si>
  <si>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</si>
  <si>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</si>
  <si>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</si>
  <si>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</si>
  <si>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</si>
  <si>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</si>
  <si>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</si>
  <si>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</si>
  <si>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</si>
  <si>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</si>
  <si>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</si>
  <si>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</si>
  <si>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</si>
  <si>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</si>
  <si>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</si>
  <si>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</si>
  <si>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</si>
  <si>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</si>
  <si>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</si>
  <si>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</si>
  <si>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</si>
  <si>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</si>
  <si>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</si>
  <si>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</si>
  <si>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</si>
  <si>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</si>
  <si>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</si>
  <si>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</si>
  <si>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</si>
  <si>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</si>
  <si>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</si>
  <si>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</si>
  <si>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</si>
  <si>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</si>
  <si>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</si>
  <si>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</si>
  <si>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</si>
  <si>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</si>
  <si>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</si>
  <si>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</si>
  <si>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</si>
  <si>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</si>
  <si>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</si>
  <si>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</si>
  <si>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</si>
  <si>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</si>
  <si>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</si>
  <si>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</si>
  <si>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</si>
  <si>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</si>
  <si>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</si>
  <si>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</si>
  <si>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</si>
  <si>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</si>
  <si>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</si>
  <si>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</si>
  <si>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</si>
  <si>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</si>
  <si>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</si>
  <si>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</si>
  <si>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</si>
  <si>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</si>
  <si>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</si>
  <si>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</si>
  <si>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</si>
  <si>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</si>
  <si>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</si>
  <si>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</si>
  <si>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</si>
  <si>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</si>
  <si>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</si>
  <si>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</si>
  <si>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</si>
  <si>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</si>
  <si>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</si>
  <si>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</si>
  <si>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</si>
  <si>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</si>
  <si>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</si>
  <si>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</si>
  <si>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</si>
  <si>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</si>
  <si>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</si>
  <si>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</si>
  <si>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</si>
  <si>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</si>
  <si>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</si>
  <si>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</si>
  <si>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</si>
  <si>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</si>
  <si>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</si>
  <si>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</si>
  <si>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</si>
  <si>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</si>
  <si>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</si>
  <si>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</si>
  <si>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</si>
  <si>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</si>
  <si>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</si>
  <si>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</si>
  <si>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</si>
  <si>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</si>
  <si>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</si>
  <si>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</si>
  <si>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</si>
  <si>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</si>
  <si>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</si>
  <si>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</si>
  <si>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</si>
  <si>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</si>
  <si>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</si>
  <si>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</si>
  <si>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</si>
  <si>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</si>
  <si>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</si>
  <si>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</si>
  <si>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</si>
  <si>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</si>
  <si>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</si>
  <si>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</si>
  <si>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</si>
  <si>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</si>
  <si>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</si>
  <si>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</si>
  <si>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</si>
  <si>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</si>
  <si>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</si>
  <si>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</si>
  <si>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</si>
  <si>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</si>
  <si>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</si>
  <si>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</si>
  <si>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</si>
  <si>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</si>
  <si>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</si>
  <si>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</si>
  <si>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</si>
  <si>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</si>
  <si>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</si>
  <si>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</si>
  <si>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</si>
  <si>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</si>
  <si>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</si>
  <si>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</si>
  <si>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</si>
  <si>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</si>
  <si>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</si>
  <si>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</si>
  <si>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</si>
  <si>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</si>
  <si>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</si>
  <si>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</si>
  <si>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</si>
  <si>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</si>
  <si>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</si>
  <si>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</si>
  <si>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</si>
  <si>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</si>
  <si>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</si>
  <si>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</si>
  <si>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</si>
  <si>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</si>
  <si>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</si>
  <si>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</si>
  <si>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</si>
  <si>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</si>
  <si>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</si>
  <si>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</si>
  <si>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</si>
  <si>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</si>
  <si>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</si>
  <si>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</si>
  <si>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</si>
  <si>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</si>
  <si>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</si>
  <si>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</si>
  <si>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</si>
  <si>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</si>
  <si>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</si>
  <si>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</si>
  <si>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</si>
  <si>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</si>
  <si>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</si>
  <si>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</si>
  <si>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</si>
  <si>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</si>
  <si>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</si>
  <si>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</si>
  <si>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</si>
  <si>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</si>
  <si>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</si>
  <si>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</si>
  <si>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</si>
  <si>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</si>
  <si>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</si>
  <si>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</si>
  <si>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</si>
  <si>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</si>
  <si>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</si>
  <si>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</si>
  <si>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</si>
  <si>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</si>
  <si>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</si>
  <si>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</si>
  <si>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</si>
  <si>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</si>
  <si>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</si>
  <si>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</si>
  <si>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</si>
  <si>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</si>
  <si>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</si>
  <si>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</si>
  <si>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</si>
  <si>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</si>
  <si>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</si>
  <si>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</si>
  <si>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</si>
  <si>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</si>
  <si>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</si>
  <si>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</si>
  <si>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</si>
  <si>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</si>
  <si>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</si>
  <si>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</si>
  <si>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</si>
  <si>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</si>
  <si>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</si>
  <si>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</si>
  <si>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</si>
  <si>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</si>
  <si>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</si>
  <si>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</si>
  <si>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</si>
  <si>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</si>
  <si>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</si>
  <si>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</si>
  <si>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</si>
  <si>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</si>
  <si>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</si>
  <si>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</si>
  <si>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</si>
  <si>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</si>
  <si>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</si>
  <si>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</si>
  <si>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</si>
  <si>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</si>
  <si>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</si>
  <si>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</si>
  <si>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</si>
  <si>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</si>
  <si>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</si>
  <si>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</si>
  <si>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</si>
  <si>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</si>
  <si>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</si>
  <si>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</si>
  <si>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</si>
  <si>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</si>
  <si>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</si>
  <si>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</si>
  <si>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</si>
  <si>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</si>
  <si>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</si>
  <si>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</si>
  <si>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</si>
  <si>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</si>
  <si>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</si>
  <si>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</si>
  <si>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</si>
  <si>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</si>
  <si>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</si>
  <si>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</si>
  <si>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</si>
  <si>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</si>
  <si>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</si>
  <si>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</si>
  <si>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</si>
  <si>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</si>
  <si>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</si>
  <si>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</si>
  <si>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</si>
  <si>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</si>
  <si>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</si>
  <si>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</si>
  <si>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</si>
  <si>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</si>
  <si>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</si>
  <si>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</si>
  <si>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</si>
  <si>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</si>
  <si>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</si>
  <si>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</si>
  <si>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</si>
  <si>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</si>
  <si>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</si>
  <si>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</si>
  <si>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</si>
  <si>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</si>
  <si>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</si>
  <si>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</si>
  <si>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</si>
  <si>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</si>
  <si>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</si>
  <si>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</si>
  <si>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</si>
  <si>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</si>
  <si>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</si>
  <si>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</si>
  <si>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</si>
  <si>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</si>
  <si>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</si>
  <si>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</si>
  <si>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</si>
  <si>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</si>
  <si>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</si>
  <si>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</si>
  <si>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</si>
  <si>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</si>
  <si>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</si>
  <si>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</si>
  <si>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</si>
  <si>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</si>
  <si>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</si>
  <si>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</si>
  <si>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</si>
  <si>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</si>
  <si>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</si>
  <si>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</si>
  <si>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</si>
  <si>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</si>
  <si>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</si>
  <si>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</si>
  <si>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</si>
  <si>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</si>
  <si>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</si>
  <si>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</si>
  <si>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</si>
  <si>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</si>
  <si>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</si>
  <si>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</si>
  <si>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</si>
  <si>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</si>
  <si>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</si>
  <si>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</si>
  <si>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</si>
  <si>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</si>
  <si>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</si>
  <si>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</si>
  <si>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</si>
  <si>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</si>
  <si>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</si>
  <si>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</si>
  <si>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</si>
  <si>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</si>
  <si>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</si>
  <si>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</si>
  <si>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</si>
  <si>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</si>
  <si>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</si>
  <si>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</si>
  <si>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</si>
  <si>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</si>
  <si>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</si>
  <si>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</si>
  <si>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</si>
  <si>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</si>
  <si>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</si>
  <si>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</si>
  <si>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</si>
  <si>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</si>
  <si>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</si>
  <si>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</si>
  <si>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</si>
  <si>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</si>
  <si>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</si>
  <si>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</si>
  <si>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</si>
  <si>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</si>
  <si>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</si>
  <si>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</si>
  <si>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</si>
  <si>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</si>
  <si>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</si>
  <si>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</si>
  <si>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</si>
  <si>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</si>
  <si>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</si>
  <si>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</si>
  <si>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</si>
  <si>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</si>
  <si>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</si>
  <si>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</si>
  <si>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</si>
  <si>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</si>
  <si>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</si>
  <si>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</si>
  <si>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</si>
  <si>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</si>
  <si>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</si>
  <si>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</si>
  <si>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</si>
  <si>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</si>
  <si>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</si>
  <si>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</si>
  <si>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</si>
  <si>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</si>
  <si>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</si>
  <si>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</si>
  <si>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</si>
  <si>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</si>
  <si>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</si>
  <si>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</si>
  <si>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</si>
  <si>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</si>
  <si>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</si>
  <si>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</si>
  <si>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</si>
  <si>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</si>
  <si>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</si>
  <si>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</si>
  <si>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</si>
  <si>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</si>
  <si>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</si>
  <si>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</si>
  <si>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</si>
  <si>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</si>
  <si>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</si>
  <si>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</si>
  <si>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</si>
  <si>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</si>
  <si>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</si>
  <si>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</si>
  <si>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</si>
  <si>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</si>
  <si>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</si>
  <si>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</si>
  <si>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</si>
  <si>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</si>
  <si>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</si>
  <si>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</si>
  <si>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</si>
  <si>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</si>
  <si>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</si>
  <si>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</si>
  <si>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</si>
  <si>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</si>
  <si>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</si>
  <si>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</si>
  <si>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</si>
  <si>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</si>
  <si>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</si>
  <si>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</si>
  <si>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</si>
  <si>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</si>
  <si>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</si>
  <si>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</si>
  <si>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</si>
  <si>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</si>
  <si>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</si>
  <si>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</si>
  <si>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</si>
  <si>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</si>
  <si>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</si>
  <si>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</si>
  <si>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</si>
  <si>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</si>
  <si>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</si>
  <si>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</si>
  <si>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</si>
  <si>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</si>
  <si>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</si>
  <si>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</si>
  <si>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</si>
  <si>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</si>
  <si>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</si>
  <si>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</si>
  <si>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</si>
  <si>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</si>
  <si>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</si>
  <si>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</si>
  <si>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</si>
  <si>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</si>
  <si>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</si>
  <si>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</si>
  <si>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</si>
  <si>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</si>
  <si>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</si>
  <si>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</si>
  <si>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</si>
  <si>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</si>
  <si>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</si>
  <si>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</si>
  <si>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</si>
  <si>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</si>
  <si>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</si>
  <si>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</si>
  <si>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</si>
  <si>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</si>
  <si>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</si>
  <si>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</si>
  <si>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</si>
  <si>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</si>
  <si>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</si>
  <si>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</si>
  <si>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</si>
  <si>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</si>
  <si>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</si>
  <si>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</si>
  <si>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</si>
  <si>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</si>
  <si>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</si>
  <si>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</si>
  <si>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</si>
  <si>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</si>
  <si>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</si>
  <si>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</si>
  <si>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</si>
  <si>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</si>
  <si>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</si>
  <si>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</si>
  <si>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</si>
  <si>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</si>
  <si>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</si>
  <si>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</si>
  <si>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</si>
  <si>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</si>
  <si>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</si>
  <si>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</si>
  <si>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</si>
  <si>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</si>
  <si>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</si>
  <si>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</si>
  <si>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</si>
  <si>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</si>
  <si>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</si>
  <si>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</si>
  <si>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</si>
  <si>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</si>
  <si>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</si>
  <si>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</si>
  <si>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</si>
  <si>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</si>
  <si>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</si>
  <si>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</si>
  <si>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</si>
  <si>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</si>
  <si>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</si>
  <si>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</si>
  <si>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</si>
  <si>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</si>
  <si>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</si>
  <si>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</si>
  <si>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</si>
  <si>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</si>
  <si>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</si>
  <si>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</si>
  <si>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</si>
  <si>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</si>
  <si>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</si>
  <si>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</si>
  <si>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</si>
  <si>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</si>
  <si>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</si>
  <si>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</si>
  <si>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</si>
  <si>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</si>
  <si>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</si>
  <si>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</si>
  <si>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</si>
  <si>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</si>
  <si>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</si>
  <si>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</si>
  <si>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</si>
  <si>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</si>
  <si>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</si>
  <si>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</si>
  <si>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</si>
  <si>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</si>
  <si>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</si>
  <si>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</si>
  <si>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</si>
  <si>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</si>
  <si>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</si>
  <si>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</si>
  <si>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</si>
  <si>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</si>
  <si>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</si>
  <si>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</si>
  <si>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</si>
  <si>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</si>
  <si>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</si>
  <si>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</si>
  <si>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</si>
  <si>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</si>
  <si>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</si>
  <si>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</si>
  <si>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</si>
  <si>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</si>
  <si>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</si>
  <si>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</si>
  <si>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</si>
  <si>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</si>
  <si>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</si>
  <si>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</si>
  <si>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</si>
  <si>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</si>
  <si>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</si>
  <si>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</si>
  <si>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</si>
  <si>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</si>
  <si>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</si>
  <si>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</si>
  <si>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</si>
  <si>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</si>
  <si>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</si>
  <si>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</si>
  <si>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</si>
  <si>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</si>
  <si>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</si>
  <si>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</si>
  <si>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</si>
  <si>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</si>
  <si>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</si>
  <si>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</si>
  <si>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</si>
  <si>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</si>
  <si>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</si>
  <si>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</si>
  <si>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</si>
  <si>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</si>
  <si>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</si>
  <si>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</si>
  <si>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</si>
  <si>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</si>
  <si>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</si>
  <si>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</si>
  <si>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</si>
  <si>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</si>
  <si>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</si>
  <si>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</si>
  <si>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</si>
  <si>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</si>
  <si>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</si>
  <si>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</si>
  <si>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</si>
  <si>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</si>
  <si>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</si>
  <si>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</si>
  <si>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</si>
  <si>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</si>
  <si>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</si>
  <si>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</si>
  <si>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</si>
  <si>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</si>
  <si>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</si>
  <si>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</si>
  <si>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</si>
  <si>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</si>
  <si>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</si>
  <si>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</si>
  <si>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</si>
  <si>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</si>
  <si>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</si>
  <si>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</si>
  <si>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</si>
  <si>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</si>
  <si>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</si>
  <si>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</si>
  <si>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</si>
  <si>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</si>
  <si>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</si>
  <si>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</si>
  <si>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</si>
  <si>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</si>
  <si>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</si>
  <si>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</si>
  <si>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</si>
  <si>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</si>
  <si>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</si>
  <si>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</si>
  <si>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</si>
  <si>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</si>
  <si>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</si>
  <si>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</si>
  <si>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</si>
  <si>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</si>
  <si>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</si>
  <si>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</si>
  <si>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</si>
  <si>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</si>
  <si>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</si>
  <si>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</si>
  <si>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</si>
  <si>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</si>
  <si>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</si>
  <si>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</si>
  <si>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</si>
  <si>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</si>
  <si>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</si>
  <si>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</si>
  <si>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</si>
  <si>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</si>
  <si>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</si>
  <si>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</si>
  <si>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</si>
  <si>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</si>
  <si>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</si>
  <si>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</si>
  <si>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</si>
  <si>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</si>
  <si>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</si>
  <si>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</si>
  <si>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</si>
  <si>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</si>
  <si>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</si>
  <si>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</si>
  <si>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</si>
  <si>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</si>
  <si>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</si>
  <si>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</si>
  <si>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</si>
  <si>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</si>
  <si>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</si>
  <si>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</si>
  <si>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</si>
  <si>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</si>
  <si>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</si>
  <si>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</si>
  <si>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</si>
  <si>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</si>
  <si>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</si>
  <si>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</si>
  <si>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</si>
  <si>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</si>
  <si>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</si>
  <si>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</si>
  <si>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</si>
  <si>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</si>
  <si>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</si>
  <si>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</si>
  <si>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</si>
  <si>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</si>
  <si>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</si>
  <si>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</si>
  <si>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</si>
  <si>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</si>
  <si>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</si>
  <si>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</si>
  <si>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</si>
  <si>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</si>
  <si>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</si>
  <si>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</si>
  <si>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</si>
  <si>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</si>
  <si>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</si>
  <si>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</si>
  <si>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</si>
  <si>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</si>
  <si>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</si>
  <si>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</si>
  <si>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</si>
  <si>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</si>
  <si>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</si>
  <si>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</si>
  <si>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</si>
  <si>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</si>
  <si>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</si>
  <si>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</si>
  <si>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</si>
  <si>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</si>
  <si>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</si>
  <si>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</si>
  <si>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</si>
  <si>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</si>
  <si>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</si>
  <si>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</si>
  <si>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</si>
  <si>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</si>
  <si>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</si>
  <si>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</si>
  <si>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</si>
  <si>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</si>
  <si>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</si>
  <si>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</si>
  <si>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</si>
  <si>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</si>
  <si>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</si>
  <si>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</si>
  <si>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</si>
  <si>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</si>
  <si>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</si>
  <si>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</si>
  <si>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</si>
  <si>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</si>
  <si>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</si>
  <si>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</si>
  <si>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</si>
  <si>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</si>
  <si>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</si>
  <si>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</si>
  <si>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</si>
  <si>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</si>
  <si>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</si>
  <si>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</si>
  <si>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</si>
  <si>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</si>
  <si>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</si>
  <si>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</si>
  <si>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</si>
  <si>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</si>
  <si>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</si>
  <si>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</si>
  <si>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</si>
  <si>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</si>
  <si>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</si>
  <si>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</si>
  <si>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</si>
  <si>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</si>
  <si>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</si>
  <si>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</si>
  <si>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</si>
  <si>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</si>
  <si>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</si>
  <si>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</si>
  <si>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</si>
  <si>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</si>
  <si>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</si>
  <si>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</si>
  <si>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</si>
  <si>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</si>
  <si>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</si>
  <si>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</si>
  <si>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</si>
  <si>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</si>
  <si>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</si>
  <si>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</si>
  <si>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</si>
  <si>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</si>
  <si>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</si>
  <si>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</si>
  <si>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</si>
  <si>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</si>
  <si>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</si>
  <si>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</si>
  <si>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</si>
  <si>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</si>
  <si>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</si>
  <si>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</si>
  <si>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</si>
  <si>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</si>
  <si>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</si>
  <si>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</si>
  <si>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</si>
  <si>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</si>
  <si>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</si>
  <si>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</si>
  <si>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</si>
  <si>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</si>
  <si>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</si>
  <si>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</si>
  <si>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</si>
  <si>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</si>
  <si>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</si>
  <si>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</si>
  <si>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</si>
  <si>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</si>
  <si>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</si>
  <si>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</si>
  <si>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</si>
  <si>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</si>
  <si>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</si>
  <si>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</si>
  <si>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</si>
  <si>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</si>
  <si>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</si>
  <si>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</si>
  <si>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</si>
  <si>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</si>
  <si>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</si>
  <si>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</si>
  <si>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</si>
  <si>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</si>
  <si>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</si>
  <si>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</si>
  <si>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</si>
  <si>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</si>
  <si>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</si>
  <si>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</si>
  <si>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</si>
  <si>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</si>
  <si>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</si>
  <si>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</si>
  <si>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</si>
  <si>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</si>
  <si>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</si>
  <si>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</si>
  <si>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</si>
  <si>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</si>
  <si>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</si>
  <si>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</si>
  <si>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</si>
  <si>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</si>
  <si>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</si>
  <si>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</si>
  <si>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</si>
  <si>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</si>
  <si>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</si>
  <si>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</si>
  <si>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</si>
  <si>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</si>
  <si>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</si>
  <si>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</si>
  <si>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</si>
  <si>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</si>
  <si>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</si>
  <si>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</si>
  <si>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</si>
  <si>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</si>
  <si>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</si>
  <si>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</si>
  <si>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</si>
  <si>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</si>
  <si>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</si>
  <si>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</si>
  <si>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</si>
  <si>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</si>
  <si>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</si>
  <si>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</si>
  <si>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</si>
  <si>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</si>
  <si>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</si>
  <si>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</si>
  <si>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</si>
  <si>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</si>
  <si>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</si>
  <si>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</si>
  <si>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</si>
  <si>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</si>
  <si>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</si>
  <si>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</si>
  <si>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</si>
  <si>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</si>
  <si>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</si>
  <si>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</si>
  <si>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</si>
  <si>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</si>
  <si>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</si>
  <si>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</si>
  <si>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</si>
  <si>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</si>
  <si>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</si>
  <si>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</si>
  <si>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</si>
  <si>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</si>
  <si>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</si>
  <si>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</si>
  <si>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</si>
  <si>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</si>
  <si>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</si>
  <si>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</si>
  <si>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</si>
  <si>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</si>
  <si>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</si>
  <si>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</si>
  <si>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</si>
  <si>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</si>
  <si>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</si>
  <si>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</si>
  <si>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</si>
  <si>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</si>
  <si>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</si>
  <si>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</si>
  <si>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</si>
  <si>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</si>
  <si>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</si>
  <si>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</si>
  <si>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</si>
  <si>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</si>
  <si>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</si>
  <si>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</si>
  <si>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</si>
  <si>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</si>
  <si>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</si>
  <si>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</si>
  <si>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</si>
  <si>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</si>
  <si>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</si>
  <si>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</si>
  <si>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</si>
  <si>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</si>
  <si>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</si>
  <si>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</si>
  <si>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</si>
  <si>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</si>
  <si>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</si>
  <si>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</si>
  <si>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</si>
  <si>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</si>
  <si>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</si>
  <si>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</si>
  <si>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</si>
  <si>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</si>
  <si>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</si>
  <si>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</si>
  <si>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</si>
  <si>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</si>
  <si>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</si>
  <si>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</si>
  <si>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</si>
  <si>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</si>
  <si>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</si>
  <si>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</si>
  <si>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</si>
  <si>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</si>
  <si>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</si>
  <si>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</si>
  <si>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</si>
  <si>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</si>
  <si>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</si>
  <si>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</si>
  <si>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</si>
  <si>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</si>
  <si>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</si>
  <si>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</si>
  <si>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</si>
  <si>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</si>
  <si>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</si>
  <si>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</si>
  <si>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</si>
  <si>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</si>
  <si>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</si>
  <si>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</si>
  <si>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</si>
  <si>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</si>
  <si>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</si>
  <si>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</si>
  <si>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</si>
  <si>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</si>
  <si>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</si>
  <si>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</si>
  <si>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</si>
  <si>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</si>
  <si>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</si>
  <si>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</si>
  <si>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</si>
  <si>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</si>
  <si>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</si>
  <si>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</si>
  <si>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</si>
  <si>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</si>
  <si>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</si>
  <si>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</si>
  <si>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</si>
  <si>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</si>
  <si>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</si>
  <si>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</si>
  <si>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</si>
  <si>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</si>
  <si>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</si>
  <si>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</si>
  <si>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</si>
  <si>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</si>
  <si>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</si>
  <si>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</si>
  <si>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</si>
  <si>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</si>
  <si>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</si>
  <si>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</si>
  <si>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</si>
  <si>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</si>
  <si>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</si>
  <si>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</si>
  <si>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</si>
  <si>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</si>
  <si>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</si>
  <si>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</si>
  <si>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</si>
  <si>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</si>
  <si>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</si>
  <si>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</si>
  <si>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</si>
  <si>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</si>
  <si>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</si>
  <si>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</si>
  <si>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</si>
  <si>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</si>
  <si>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</si>
  <si>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</si>
  <si>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</si>
  <si>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</si>
  <si>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</si>
  <si>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</si>
  <si>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</si>
  <si>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</si>
  <si>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</si>
  <si>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</si>
  <si>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</si>
  <si>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</si>
  <si>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</si>
  <si>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</si>
  <si>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</si>
  <si>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</si>
  <si>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</si>
  <si>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</si>
  <si>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</si>
  <si>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</si>
  <si>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</si>
  <si>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</si>
  <si>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</si>
  <si>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</si>
  <si>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</si>
  <si>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</si>
  <si>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</si>
  <si>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</si>
  <si>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</si>
  <si>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</si>
  <si>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</si>
  <si>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</si>
  <si>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</si>
  <si>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</si>
  <si>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</si>
  <si>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</si>
  <si>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</si>
  <si>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</si>
  <si>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</si>
  <si>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</si>
  <si>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</si>
  <si>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</si>
  <si>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</si>
  <si>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</si>
  <si>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</si>
  <si>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</si>
  <si>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</si>
  <si>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</si>
  <si>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</si>
  <si>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</si>
  <si>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</si>
  <si>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</si>
  <si>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</si>
  <si>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</si>
  <si>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</si>
  <si>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</si>
  <si>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</si>
  <si>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</si>
  <si>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</si>
  <si>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</si>
  <si>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</si>
  <si>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</si>
  <si>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</si>
  <si>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</si>
  <si>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</si>
  <si>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</si>
  <si>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</si>
  <si>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</si>
  <si>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</si>
  <si>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</si>
  <si>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</si>
  <si>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</si>
  <si>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</si>
  <si>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</si>
  <si>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</si>
  <si>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</si>
  <si>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</si>
  <si>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</si>
  <si>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</si>
  <si>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</si>
  <si>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</si>
  <si>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</si>
  <si>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</si>
  <si>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</si>
  <si>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</si>
  <si>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</si>
  <si>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</si>
  <si>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</si>
  <si>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</si>
  <si>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</si>
  <si>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</si>
  <si>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</si>
  <si>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</si>
  <si>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</si>
  <si>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</si>
  <si>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</si>
  <si>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</si>
  <si>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</si>
  <si>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</si>
  <si>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</si>
  <si>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</si>
  <si>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</si>
  <si>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</si>
  <si>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</si>
  <si>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</si>
  <si>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</si>
  <si>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</si>
  <si>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</si>
  <si>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</si>
  <si>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</si>
  <si>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</si>
  <si>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</si>
  <si>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</si>
  <si>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</si>
  <si>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</si>
  <si>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</si>
  <si>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</si>
  <si>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</si>
  <si>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</si>
  <si>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</si>
  <si>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</si>
  <si>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</si>
  <si>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</si>
  <si>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</si>
  <si>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</si>
  <si>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</si>
  <si>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</si>
  <si>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</si>
  <si>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</si>
  <si>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</si>
  <si>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</si>
  <si>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</si>
  <si>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</si>
  <si>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</si>
  <si>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</si>
  <si>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</si>
  <si>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</si>
  <si>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</si>
  <si>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</si>
  <si>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</si>
  <si>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</si>
  <si>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</si>
  <si>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</si>
  <si>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</si>
  <si>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</si>
  <si>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</si>
  <si>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</si>
  <si>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</si>
  <si>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</si>
  <si>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</si>
  <si>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</si>
  <si>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</si>
  <si>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</si>
  <si>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</si>
  <si>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</si>
  <si>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</si>
  <si>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</si>
  <si>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</si>
  <si>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</si>
  <si>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</si>
  <si>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</si>
  <si>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</si>
  <si>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</si>
  <si>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</si>
  <si>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</si>
  <si>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</si>
  <si>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</si>
  <si>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</si>
  <si>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</si>
  <si>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</si>
  <si>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</si>
  <si>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</si>
  <si>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</si>
  <si>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</si>
  <si>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</si>
  <si>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</si>
  <si>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</si>
  <si>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</si>
  <si>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</si>
  <si>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</si>
  <si>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</si>
  <si>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</si>
  <si>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</si>
  <si>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</si>
  <si>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</si>
  <si>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</si>
  <si>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</si>
  <si>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</si>
  <si>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</si>
  <si>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</si>
  <si>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</si>
  <si>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</si>
  <si>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</si>
  <si>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</si>
  <si>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</si>
  <si>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</si>
  <si>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</si>
  <si>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</si>
  <si>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</si>
  <si>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</si>
  <si>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</si>
  <si>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</si>
  <si>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</si>
  <si>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</si>
  <si>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</si>
  <si>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</si>
  <si>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</si>
  <si>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</si>
  <si>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</si>
  <si>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</si>
  <si>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</si>
  <si>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</si>
  <si>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</si>
  <si>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</si>
  <si>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</si>
  <si>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</si>
  <si>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</si>
  <si>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</si>
  <si>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</si>
  <si>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</si>
  <si>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</si>
  <si>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</si>
  <si>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</si>
  <si>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</si>
  <si>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</si>
  <si>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</si>
  <si>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</si>
  <si>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</si>
  <si>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</si>
  <si>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</si>
  <si>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</si>
  <si>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</si>
  <si>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</si>
  <si>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</si>
  <si>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</si>
  <si>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</si>
  <si>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</si>
  <si>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</si>
  <si>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</si>
  <si>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</si>
  <si>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</si>
  <si>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</si>
  <si>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</si>
  <si>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</si>
  <si>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</si>
  <si>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</si>
  <si>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</si>
  <si>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</si>
  <si>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</si>
  <si>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</si>
  <si>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</si>
  <si>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</si>
  <si>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</si>
  <si>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</si>
  <si>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</si>
  <si>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</si>
  <si>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</si>
  <si>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</si>
  <si>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</si>
  <si>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</si>
  <si>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</si>
  <si>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</si>
  <si>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</si>
  <si>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</si>
  <si>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</si>
  <si>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</si>
  <si>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</si>
  <si>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</si>
  <si>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</si>
  <si>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</si>
  <si>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</si>
  <si>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</si>
  <si>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</si>
  <si>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</si>
  <si>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</si>
  <si>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</si>
  <si>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</si>
  <si>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</si>
  <si>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</si>
  <si>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</si>
  <si>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</si>
  <si>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</si>
  <si>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</si>
  <si>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</si>
  <si>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</si>
  <si>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</si>
  <si>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</si>
  <si>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</si>
  <si>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</si>
  <si>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</si>
  <si>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</si>
  <si>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</si>
  <si>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</si>
  <si>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</si>
  <si>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</si>
  <si>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</si>
  <si>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</si>
  <si>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</si>
  <si>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</si>
  <si>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</si>
  <si>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</si>
  <si>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</si>
  <si>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</si>
  <si>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</si>
  <si>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</si>
  <si>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</si>
  <si>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</si>
  <si>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</si>
  <si>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</si>
  <si>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</si>
  <si>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</si>
  <si>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</si>
  <si>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</si>
  <si>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</si>
  <si>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</si>
  <si>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</si>
  <si>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</si>
  <si>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</si>
  <si>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</si>
  <si>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</si>
  <si>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</si>
  <si>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</si>
  <si>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</si>
  <si>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</si>
  <si>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</si>
  <si>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</si>
  <si>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</si>
  <si>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</si>
  <si>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</si>
  <si>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</si>
  <si>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</si>
  <si>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</si>
  <si>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</si>
  <si>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</si>
  <si>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</si>
  <si>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</si>
  <si>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</si>
  <si>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</si>
  <si>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</si>
  <si>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</si>
  <si>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</si>
  <si>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</si>
  <si>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</si>
  <si>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</si>
  <si>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</si>
  <si>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</si>
  <si>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</si>
  <si>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</si>
  <si>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</si>
  <si>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</si>
  <si>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</si>
  <si>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</si>
  <si>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</si>
  <si>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</si>
  <si>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</si>
  <si>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</si>
  <si>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</si>
  <si>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</si>
  <si>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</si>
  <si>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</si>
  <si>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</si>
  <si>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</si>
  <si>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</si>
  <si>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</si>
  <si>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</si>
  <si>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</si>
  <si>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</si>
  <si>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</si>
  <si>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</si>
  <si>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</si>
  <si>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</si>
  <si>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</si>
  <si>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</si>
  <si>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</si>
  <si>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</si>
  <si>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</si>
  <si>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</si>
  <si>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</si>
  <si>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</si>
  <si>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</si>
  <si>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</si>
  <si>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</si>
  <si>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</si>
  <si>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</si>
  <si>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</si>
  <si>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</si>
  <si>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</si>
  <si>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</si>
  <si>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</si>
  <si>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</si>
  <si>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</si>
  <si>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</si>
  <si>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</si>
  <si>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</si>
  <si>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</si>
  <si>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</si>
  <si>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</si>
  <si>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</si>
  <si>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</si>
  <si>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</si>
  <si>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</si>
  <si>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</si>
  <si>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</si>
  <si>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</si>
  <si>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</si>
  <si>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</si>
  <si>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</si>
  <si>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</si>
  <si>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</si>
  <si>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</si>
  <si>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</si>
  <si>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</si>
  <si>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</si>
  <si>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</si>
  <si>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</si>
  <si>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</si>
  <si>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</si>
  <si>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</si>
  <si>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</si>
  <si>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</si>
  <si>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</si>
  <si>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</si>
  <si>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</si>
  <si>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</si>
  <si>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</si>
  <si>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</si>
  <si>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</si>
  <si>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</si>
  <si>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</si>
  <si>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</si>
  <si>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</si>
  <si>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</si>
  <si>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</si>
  <si>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</si>
  <si>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</si>
  <si>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</si>
  <si>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</si>
  <si>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</si>
  <si>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</si>
  <si>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</si>
  <si>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</si>
  <si>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</si>
  <si>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</si>
  <si>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</si>
  <si>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</si>
  <si>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</si>
  <si>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</si>
  <si>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</si>
  <si>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</si>
  <si>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</si>
  <si>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</si>
  <si>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</si>
  <si>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</si>
  <si>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</si>
  <si>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</si>
  <si>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</si>
  <si>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</si>
  <si>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</si>
  <si>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</si>
  <si>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</si>
  <si>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</si>
  <si>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</si>
  <si>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</si>
  <si>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</si>
  <si>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</si>
  <si>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</si>
  <si>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</si>
  <si>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</si>
  <si>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</si>
  <si>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</si>
  <si>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</si>
  <si>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</si>
  <si>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</si>
  <si>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</si>
  <si>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</si>
  <si>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</si>
  <si>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</si>
  <si>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</si>
  <si>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</si>
  <si>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</si>
  <si>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</si>
  <si>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</si>
  <si>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</si>
  <si>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</si>
  <si>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</si>
  <si>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</si>
  <si>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</si>
  <si>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</si>
  <si>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</si>
  <si>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</si>
  <si>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</si>
  <si>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</si>
  <si>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</si>
  <si>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</si>
  <si>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</si>
  <si>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</si>
  <si>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</si>
  <si>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</si>
  <si>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</si>
  <si>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</si>
  <si>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</si>
  <si>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</si>
  <si>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</si>
  <si>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</si>
  <si>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</si>
  <si>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</si>
  <si>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</si>
  <si>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</si>
  <si>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</si>
  <si>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</si>
  <si>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</si>
  <si>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</si>
  <si>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</si>
  <si>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</si>
  <si>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</si>
  <si>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</si>
  <si>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</si>
  <si>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</si>
  <si>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</si>
  <si>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</si>
  <si>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</si>
  <si>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</si>
  <si>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</si>
  <si>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</si>
  <si>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</si>
  <si>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</si>
  <si>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</si>
  <si>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</si>
  <si>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</si>
  <si>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</si>
  <si>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</si>
  <si>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</si>
  <si>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</si>
  <si>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</si>
  <si>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</si>
  <si>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</si>
  <si>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</si>
  <si>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</si>
  <si>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</si>
  <si>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</si>
  <si>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</si>
  <si>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</si>
  <si>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</si>
  <si>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</si>
  <si>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</si>
  <si>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</si>
  <si>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</si>
  <si>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</si>
  <si>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</si>
  <si>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</si>
  <si>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</si>
  <si>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</si>
  <si>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</si>
  <si>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</si>
  <si>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</si>
  <si>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</si>
  <si>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</si>
  <si>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</si>
  <si>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</si>
  <si>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</si>
  <si>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</si>
  <si>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</si>
  <si>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</si>
  <si>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</si>
  <si>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</si>
  <si>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</si>
  <si>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</si>
  <si>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</si>
  <si>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</si>
  <si>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</si>
  <si>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</si>
  <si>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</si>
  <si>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</si>
  <si>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</si>
  <si>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</si>
  <si>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</si>
  <si>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</si>
  <si>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</si>
  <si>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</si>
  <si>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</si>
  <si>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</si>
  <si>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</si>
  <si>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</si>
  <si>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</si>
  <si>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</si>
  <si>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</si>
  <si>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</si>
  <si>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</si>
  <si>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</si>
  <si>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</si>
  <si>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</si>
  <si>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</si>
  <si>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</si>
  <si>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</si>
  <si>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</si>
  <si>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</si>
  <si>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</si>
  <si>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</si>
  <si>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</si>
  <si>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</si>
  <si>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</si>
  <si>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</si>
  <si>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</si>
  <si>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</si>
  <si>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</si>
  <si>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</si>
  <si>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</si>
  <si>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</si>
  <si>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</si>
  <si>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</si>
  <si>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</si>
  <si>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</si>
  <si>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</si>
  <si>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</si>
  <si>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</si>
  <si>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</si>
  <si>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</si>
  <si>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</si>
  <si>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</si>
  <si>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</si>
  <si>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</si>
  <si>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</si>
  <si>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</si>
  <si>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</si>
  <si>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</si>
  <si>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</si>
  <si>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</si>
  <si>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</si>
  <si>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</si>
  <si>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</si>
  <si>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</si>
  <si>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</si>
  <si>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</si>
  <si>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</si>
  <si>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</si>
  <si>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</si>
  <si>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</si>
  <si>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</si>
  <si>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</si>
  <si>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</si>
  <si>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</si>
  <si>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</si>
  <si>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</si>
  <si>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</si>
  <si>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</si>
  <si>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</si>
  <si>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</si>
  <si>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</si>
  <si>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</si>
  <si>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</si>
  <si>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</si>
  <si>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</si>
  <si>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</si>
  <si>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</si>
  <si>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</si>
  <si>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</si>
  <si>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</si>
  <si>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</si>
  <si>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</si>
  <si>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</si>
  <si>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</si>
  <si>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</si>
  <si>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</si>
  <si>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</si>
  <si>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</si>
  <si>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</si>
  <si>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</si>
  <si>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</si>
  <si>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</si>
  <si>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</si>
  <si>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</si>
  <si>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</si>
  <si>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</si>
  <si>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</si>
  <si>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</si>
  <si>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</si>
  <si>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</si>
  <si>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</si>
  <si>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</si>
  <si>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</si>
  <si>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</si>
  <si>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</si>
  <si>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</si>
  <si>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</si>
  <si>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</si>
  <si>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</si>
  <si>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</si>
  <si>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</si>
  <si>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</si>
  <si>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</si>
  <si>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</si>
  <si>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</si>
  <si>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</si>
  <si>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</si>
  <si>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</si>
  <si>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</si>
  <si>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</si>
  <si>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</si>
  <si>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</si>
  <si>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</si>
  <si>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</si>
  <si>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</si>
  <si>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</si>
  <si>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</si>
  <si>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</si>
  <si>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</si>
  <si>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</si>
  <si>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</si>
  <si>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</si>
  <si>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</si>
  <si>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</si>
  <si>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</si>
  <si>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</si>
  <si>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</si>
  <si>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</si>
  <si>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</si>
  <si>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</si>
  <si>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</si>
  <si>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</si>
  <si>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</si>
  <si>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</si>
  <si>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</si>
  <si>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</si>
  <si>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</si>
  <si>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</si>
  <si>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</si>
  <si>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</si>
  <si>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</si>
  <si>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</si>
  <si>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</si>
  <si>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</si>
  <si>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</si>
  <si>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</si>
  <si>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</si>
  <si>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</si>
  <si>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</si>
  <si>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</si>
  <si>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</si>
  <si>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</si>
  <si>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</si>
  <si>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</si>
  <si>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</si>
  <si>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</si>
  <si>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</si>
  <si>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</si>
  <si>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</si>
  <si>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</si>
  <si>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</si>
  <si>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</si>
  <si>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</si>
  <si>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</si>
  <si>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</si>
  <si>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</si>
  <si>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</si>
  <si>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</si>
  <si>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</si>
  <si>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</si>
  <si>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</si>
  <si>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</si>
  <si>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</si>
  <si>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</si>
  <si>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</si>
  <si>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</si>
  <si>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</si>
  <si>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</si>
  <si>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</si>
  <si>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</si>
  <si>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</si>
  <si>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</si>
  <si>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</si>
  <si>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</si>
  <si>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</si>
  <si>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</si>
  <si>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</si>
  <si>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</si>
  <si>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</si>
  <si>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</si>
  <si>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</si>
  <si>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</si>
  <si>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</si>
  <si>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</si>
  <si>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</si>
  <si>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</si>
  <si>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</si>
  <si>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</si>
  <si>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</si>
  <si>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</si>
  <si>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</si>
  <si>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</si>
  <si>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</si>
  <si>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</si>
  <si>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</si>
  <si>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</si>
  <si>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</si>
  <si>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</si>
  <si>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</si>
  <si>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</si>
  <si>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</si>
  <si>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</si>
  <si>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</si>
  <si>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</si>
  <si>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</si>
  <si>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</si>
  <si>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</si>
  <si>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</si>
  <si>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</si>
  <si>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</si>
  <si>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</si>
  <si>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</si>
  <si>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</si>
  <si>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</si>
  <si>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</si>
  <si>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</si>
  <si>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</si>
  <si>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</si>
  <si>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</si>
  <si>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</si>
  <si>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</si>
  <si>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</si>
  <si>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</si>
  <si>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</si>
  <si>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</si>
  <si>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</si>
  <si>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</si>
  <si>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</si>
  <si>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</si>
  <si>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</si>
  <si>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</si>
  <si>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</si>
  <si>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</si>
  <si>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</si>
  <si>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</si>
  <si>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</si>
  <si>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</si>
  <si>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</si>
  <si>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</si>
  <si>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</si>
  <si>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</si>
  <si>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</si>
  <si>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</si>
  <si>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</si>
  <si>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</si>
  <si>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</si>
  <si>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</si>
  <si>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</si>
  <si>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</si>
  <si>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</si>
  <si>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</si>
  <si>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</si>
  <si>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</si>
  <si>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</si>
  <si>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</si>
  <si>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</si>
  <si>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</si>
  <si>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</si>
  <si>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</si>
  <si>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</si>
  <si>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</si>
  <si>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</si>
  <si>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</si>
  <si>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</si>
  <si>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</si>
  <si>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</si>
  <si>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</si>
  <si>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</si>
  <si>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</si>
  <si>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</si>
  <si>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</si>
  <si>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</si>
  <si>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</si>
  <si>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</si>
  <si>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</si>
  <si>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</si>
  <si>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</si>
  <si>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</si>
  <si>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</si>
  <si>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</si>
  <si>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</si>
  <si>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</si>
  <si>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</si>
  <si>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</si>
  <si>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</si>
  <si>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</si>
  <si>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</si>
  <si>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</si>
  <si>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</si>
  <si>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</si>
  <si>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</si>
  <si>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</si>
  <si>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</si>
  <si>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</si>
  <si>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</si>
  <si>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</si>
  <si>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</si>
  <si>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</si>
  <si>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</si>
  <si>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</si>
  <si>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</si>
  <si>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</si>
  <si>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</si>
  <si>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</si>
  <si>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</si>
  <si>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</si>
  <si>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</si>
  <si>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</si>
  <si>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</si>
  <si>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</si>
  <si>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</si>
  <si>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</si>
  <si>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</si>
  <si>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</si>
  <si>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</si>
  <si>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</si>
  <si>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</si>
  <si>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</si>
  <si>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</si>
  <si>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</si>
  <si>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</si>
  <si>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</si>
  <si>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</si>
  <si>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</si>
  <si>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</si>
  <si>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</si>
  <si>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</si>
  <si>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</si>
  <si>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</si>
  <si>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</si>
  <si>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</si>
  <si>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</si>
  <si>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</si>
  <si>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</si>
  <si>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</si>
  <si>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</si>
  <si>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</si>
  <si>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</si>
  <si>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</si>
  <si>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</si>
  <si>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</si>
  <si>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</si>
  <si>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</si>
  <si>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</si>
  <si>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</si>
  <si>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</si>
  <si>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</si>
  <si>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</si>
  <si>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</si>
  <si>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</si>
  <si>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</si>
  <si>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</si>
  <si>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</si>
  <si>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</si>
  <si>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</si>
  <si>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</si>
  <si>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</si>
  <si>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</si>
  <si>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</si>
  <si>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</si>
  <si>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</si>
  <si>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</si>
  <si>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</si>
  <si>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</si>
  <si>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</si>
  <si>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</si>
  <si>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</si>
  <si>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</si>
  <si>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</si>
  <si>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</si>
  <si>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</si>
  <si>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</si>
  <si>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</si>
  <si>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</si>
  <si>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</si>
  <si>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</si>
  <si>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</si>
  <si>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</si>
  <si>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</si>
  <si>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</si>
  <si>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</si>
  <si>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</si>
  <si>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</si>
  <si>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</si>
  <si>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</si>
  <si>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</si>
  <si>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</si>
  <si>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</si>
  <si>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</si>
  <si>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</si>
  <si>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</si>
  <si>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</si>
  <si>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</si>
  <si>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</si>
  <si>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</si>
  <si>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</si>
  <si>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</si>
  <si>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</si>
  <si>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</si>
  <si>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</si>
  <si>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</si>
  <si>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</si>
  <si>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</si>
  <si>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</si>
  <si>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</si>
  <si>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</si>
  <si>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</si>
  <si>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</si>
  <si>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</si>
  <si>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</si>
  <si>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</si>
  <si>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</si>
  <si>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</si>
  <si>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</si>
  <si>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</si>
  <si>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</si>
  <si>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</si>
  <si>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</si>
  <si>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</si>
  <si>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</si>
  <si>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</si>
  <si>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</si>
  <si>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</si>
  <si>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</si>
  <si>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</si>
  <si>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</si>
  <si>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</si>
  <si>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</si>
  <si>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</si>
  <si>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</si>
  <si>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</si>
  <si>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</si>
  <si>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</si>
  <si>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</si>
  <si>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</si>
  <si>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</si>
  <si>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</si>
  <si>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</si>
  <si>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</si>
  <si>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</si>
  <si>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</si>
  <si>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</si>
  <si>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</si>
  <si>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</si>
  <si>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</si>
  <si>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</si>
  <si>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</si>
  <si>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</si>
  <si>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</si>
  <si>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</si>
  <si>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</si>
  <si>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</si>
  <si>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</si>
  <si>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</si>
  <si>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</si>
  <si>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</si>
  <si>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</si>
  <si>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</si>
  <si>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</si>
  <si>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</si>
  <si>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</si>
  <si>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</si>
  <si>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</si>
  <si>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</si>
  <si>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</si>
  <si>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</si>
  <si>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</si>
  <si>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</si>
  <si>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</si>
  <si>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</si>
  <si>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</si>
  <si>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</si>
  <si>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</si>
  <si>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</si>
  <si>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</si>
  <si>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</si>
  <si>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</si>
  <si>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</si>
  <si>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</si>
  <si>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</si>
  <si>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</si>
  <si>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</si>
  <si>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</si>
  <si>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</si>
  <si>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</si>
  <si>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</si>
  <si>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</si>
  <si>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</si>
  <si>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</si>
  <si>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</si>
  <si>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</si>
  <si>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</si>
  <si>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</si>
  <si>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</si>
  <si>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</si>
  <si>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</si>
  <si>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</si>
  <si>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</si>
  <si>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</si>
  <si>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</si>
  <si>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</si>
  <si>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</si>
  <si>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</si>
  <si>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</si>
  <si>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</si>
  <si>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</si>
  <si>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</si>
  <si>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</si>
  <si>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</si>
  <si>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</si>
  <si>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</si>
  <si>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</si>
  <si>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</si>
  <si>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</si>
  <si>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</si>
  <si>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</si>
  <si>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</si>
  <si>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</si>
  <si>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</si>
  <si>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</si>
  <si>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</si>
  <si>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</si>
  <si>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</si>
  <si>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</si>
  <si>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</si>
  <si>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</si>
  <si>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</si>
  <si>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</si>
  <si>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</si>
  <si>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</si>
  <si>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</si>
  <si>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</si>
  <si>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</si>
  <si>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</si>
  <si>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</si>
  <si>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</si>
  <si>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</si>
  <si>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</si>
  <si>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</si>
  <si>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</si>
  <si>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</si>
  <si>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</si>
  <si>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</si>
  <si>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</si>
  <si>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</si>
  <si>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</si>
  <si>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</si>
  <si>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</si>
  <si>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</si>
  <si>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</si>
  <si>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</si>
  <si>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</si>
  <si>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</si>
  <si>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</si>
  <si>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</si>
  <si>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</si>
  <si>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</si>
  <si>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</si>
  <si>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</si>
  <si>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</si>
  <si>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</si>
  <si>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</si>
  <si>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</si>
  <si>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</si>
  <si>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</si>
  <si>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</si>
  <si>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</si>
  <si>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</si>
  <si>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</si>
  <si>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</si>
  <si>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</si>
  <si>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</si>
  <si>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</si>
  <si>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</si>
  <si>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</si>
  <si>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</si>
  <si>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</si>
  <si>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</si>
  <si>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</si>
  <si>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</si>
  <si>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</si>
  <si>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</si>
  <si>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</si>
  <si>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</si>
  <si>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</si>
  <si>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</si>
  <si>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</si>
  <si>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</si>
  <si>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</si>
  <si>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</si>
  <si>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</si>
  <si>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</si>
  <si>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</si>
  <si>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</si>
  <si>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</si>
  <si>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</si>
  <si>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</si>
  <si>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</si>
  <si>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</si>
  <si>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</si>
  <si>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</si>
  <si>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</si>
  <si>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</si>
  <si>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</si>
  <si>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</si>
  <si>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</si>
  <si>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</si>
  <si>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</si>
  <si>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</si>
  <si>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</si>
  <si>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</si>
  <si>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</si>
  <si>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</si>
  <si>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</si>
  <si>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</si>
  <si>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</si>
  <si>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</si>
  <si>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</si>
  <si>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</si>
  <si>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</si>
  <si>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</si>
  <si>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</si>
  <si>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</si>
  <si>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</si>
  <si>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</si>
  <si>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</si>
  <si>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</si>
  <si>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</si>
  <si>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</si>
  <si>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</si>
  <si>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</si>
  <si>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</si>
  <si>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</si>
  <si>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</si>
  <si>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</si>
  <si>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</si>
  <si>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</si>
  <si>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</si>
  <si>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</si>
  <si>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</si>
  <si>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</si>
  <si>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</si>
  <si>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</si>
  <si>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</si>
  <si>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</si>
  <si>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</si>
  <si>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</si>
  <si>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</si>
  <si>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</si>
  <si>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</si>
  <si>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</si>
  <si>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</si>
  <si>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</si>
  <si>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</si>
  <si>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</si>
  <si>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</si>
  <si>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</si>
  <si>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</si>
  <si>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</si>
  <si>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</si>
  <si>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</si>
  <si>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</si>
  <si>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</si>
  <si>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</si>
  <si>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</si>
  <si>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</si>
  <si>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</si>
  <si>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</si>
  <si>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</si>
  <si>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</si>
  <si>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</si>
  <si>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</si>
  <si>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</si>
  <si>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</si>
  <si>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</si>
  <si>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</si>
  <si>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</si>
  <si>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</si>
  <si>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</si>
  <si>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</si>
  <si>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</si>
  <si>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</si>
  <si>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</si>
  <si>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</si>
  <si>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</si>
  <si>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</si>
  <si>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</si>
  <si>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</si>
  <si>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</si>
  <si>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</si>
  <si>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</si>
  <si>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</si>
  <si>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</si>
  <si>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</si>
  <si>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</si>
  <si>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</si>
  <si>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</si>
  <si>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</si>
  <si>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</si>
  <si>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</si>
  <si>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</si>
  <si>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</si>
  <si>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</si>
  <si>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</si>
  <si>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</si>
  <si>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</si>
  <si>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</si>
  <si>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</si>
  <si>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</si>
  <si>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</si>
  <si>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</si>
  <si>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</si>
  <si>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</si>
  <si>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</si>
  <si>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</si>
  <si>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</si>
  <si>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</si>
  <si>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</si>
  <si>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</si>
  <si>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</si>
  <si>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</si>
  <si>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</si>
  <si>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</si>
  <si>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</si>
  <si>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</si>
  <si>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</si>
  <si>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</si>
  <si>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</si>
  <si>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</si>
  <si>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</si>
  <si>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</si>
  <si>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</si>
  <si>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</si>
  <si>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</si>
  <si>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</si>
  <si>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</si>
  <si>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</si>
  <si>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</si>
  <si>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</si>
  <si>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</si>
  <si>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</si>
  <si>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</si>
  <si>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</si>
  <si>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</si>
  <si>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</si>
  <si>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</si>
  <si>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</si>
  <si>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</si>
  <si>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</si>
  <si>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</si>
  <si>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</si>
  <si>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</si>
  <si>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</si>
  <si>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</si>
  <si>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</si>
  <si>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</si>
  <si>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</si>
  <si>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</si>
  <si>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</si>
  <si>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</si>
  <si>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</si>
  <si>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</si>
  <si>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</si>
  <si>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</si>
  <si>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</si>
  <si>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</si>
  <si>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</si>
  <si>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</si>
  <si>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</si>
  <si>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</si>
  <si>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</si>
  <si>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</si>
  <si>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</si>
  <si>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</si>
  <si>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</si>
  <si>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</si>
  <si>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</si>
  <si>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</si>
  <si>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</si>
  <si>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</si>
  <si>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</si>
  <si>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</si>
  <si>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</si>
  <si>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</si>
  <si>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</si>
  <si>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</si>
  <si>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</si>
  <si>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</si>
  <si>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</si>
  <si>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</si>
  <si>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</si>
  <si>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</si>
  <si>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</si>
  <si>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</si>
  <si>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</si>
  <si>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</si>
  <si>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</si>
  <si>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</si>
  <si>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</si>
  <si>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</si>
  <si>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</si>
  <si>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</si>
  <si>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</si>
  <si>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</si>
  <si>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</si>
  <si>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</si>
  <si>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</si>
  <si>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</si>
  <si>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</si>
  <si>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</si>
  <si>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</si>
  <si>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</si>
  <si>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</si>
  <si>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</si>
  <si>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</si>
  <si>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</si>
  <si>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</si>
  <si>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</si>
  <si>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</si>
  <si>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</si>
  <si>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</si>
  <si>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</si>
  <si>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</si>
  <si>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</si>
  <si>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</si>
  <si>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</si>
  <si>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</si>
  <si>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</si>
  <si>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</si>
  <si>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</si>
  <si>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</si>
  <si>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</si>
  <si>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</si>
  <si>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</si>
  <si>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</si>
  <si>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</si>
  <si>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</si>
  <si>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</si>
  <si>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</si>
  <si>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</si>
  <si>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</si>
  <si>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</si>
  <si>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</si>
  <si>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</si>
  <si>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</si>
  <si>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</si>
  <si>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</si>
  <si>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</si>
  <si>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</si>
  <si>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</si>
  <si>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</si>
  <si>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</si>
  <si>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</si>
  <si>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</si>
  <si>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</si>
  <si>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</si>
  <si>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</si>
  <si>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</si>
  <si>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</si>
  <si>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</si>
  <si>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</si>
  <si>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</si>
  <si>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</si>
  <si>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</si>
  <si>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</si>
  <si>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</si>
  <si>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</si>
  <si>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</si>
  <si>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</si>
  <si>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</si>
  <si>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</si>
  <si>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</si>
  <si>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</si>
  <si>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</si>
  <si>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</si>
  <si>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</si>
  <si>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</si>
  <si>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</si>
  <si>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</si>
  <si>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</si>
  <si>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</si>
  <si>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</si>
  <si>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</si>
  <si>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</si>
  <si>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</si>
  <si>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</si>
  <si>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</si>
  <si>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</si>
  <si>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</si>
  <si>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</si>
  <si>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</si>
  <si>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</si>
  <si>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</si>
  <si>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</si>
  <si>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</si>
  <si>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</si>
  <si>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</si>
  <si>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</si>
  <si>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</si>
  <si>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</si>
  <si>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</si>
  <si>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</si>
  <si>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</si>
  <si>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</si>
  <si>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</si>
  <si>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</si>
  <si>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</si>
  <si>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</si>
  <si>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</si>
  <si>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</si>
  <si>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</si>
  <si>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</si>
  <si>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</si>
  <si>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</si>
  <si>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</si>
  <si>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</si>
  <si>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</si>
  <si>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</si>
  <si>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</si>
  <si>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</si>
  <si>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</si>
  <si>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</si>
  <si>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</si>
  <si>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</si>
  <si>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</si>
  <si>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</si>
  <si>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</si>
  <si>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</si>
  <si>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</si>
  <si>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</si>
  <si>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</si>
  <si>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</si>
  <si>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</si>
  <si>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</si>
  <si>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</si>
  <si>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</si>
  <si>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</si>
  <si>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</si>
  <si>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</si>
  <si>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</si>
  <si>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</si>
  <si>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</si>
  <si>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</si>
  <si>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</si>
  <si>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</si>
  <si>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</si>
  <si>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</si>
  <si>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</si>
  <si>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</si>
  <si>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</si>
  <si>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</si>
  <si>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</si>
  <si>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</si>
  <si>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</si>
  <si>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</si>
  <si>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</si>
  <si>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</si>
  <si>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</si>
  <si>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</si>
  <si>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</si>
  <si>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</si>
  <si>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</si>
  <si>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</si>
  <si>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</si>
  <si>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</si>
  <si>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</si>
  <si>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</si>
  <si>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</si>
  <si>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</si>
  <si>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</si>
  <si>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</si>
  <si>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</si>
  <si>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</si>
  <si>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</si>
  <si>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</si>
  <si>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</si>
  <si>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</si>
  <si>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</si>
  <si>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</si>
  <si>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</si>
  <si>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</si>
  <si>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</si>
  <si>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</si>
  <si>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</si>
  <si>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</si>
  <si>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</si>
  <si>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</si>
  <si>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</si>
  <si>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</si>
  <si>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</si>
  <si>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</si>
  <si>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</si>
  <si>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</si>
  <si>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</si>
  <si>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</si>
  <si>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</si>
  <si>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</si>
  <si>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</si>
  <si>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</si>
  <si>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</si>
  <si>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</si>
  <si>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</si>
  <si>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</si>
  <si>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</si>
  <si>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</si>
  <si>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</si>
  <si>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</si>
  <si>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</si>
  <si>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</si>
  <si>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</si>
  <si>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</si>
  <si>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</si>
  <si>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</si>
  <si>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</si>
  <si>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</si>
  <si>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</si>
  <si>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</si>
  <si>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</si>
  <si>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</si>
  <si>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</si>
  <si>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</si>
  <si>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</si>
  <si>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</si>
  <si>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</si>
  <si>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</si>
  <si>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</si>
  <si>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</si>
  <si>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</si>
  <si>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</si>
  <si>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</si>
  <si>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</si>
  <si>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</si>
  <si>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</si>
  <si>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</si>
  <si>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</si>
  <si>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</si>
  <si>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</si>
  <si>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</si>
  <si>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</si>
  <si>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</si>
  <si>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</si>
  <si>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</si>
  <si>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</si>
  <si>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</si>
  <si>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</si>
  <si>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</si>
  <si>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</si>
  <si>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</si>
  <si>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</si>
  <si>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</si>
  <si>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</si>
  <si>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</si>
  <si>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</si>
  <si>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</si>
  <si>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</si>
  <si>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</si>
  <si>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</si>
  <si>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</si>
  <si>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</si>
  <si>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</si>
  <si>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</si>
  <si>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</si>
  <si>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</si>
  <si>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</si>
  <si>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</si>
  <si>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</si>
  <si>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</si>
  <si>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</si>
  <si>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</si>
  <si>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</si>
  <si>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</si>
  <si>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</si>
  <si>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</si>
  <si>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</si>
  <si>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</si>
  <si>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</si>
  <si>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</si>
  <si>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</si>
  <si>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</si>
  <si>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</si>
  <si>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</si>
  <si>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</si>
  <si>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</si>
  <si>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</si>
  <si>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</si>
  <si>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</si>
  <si>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</si>
  <si>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</si>
  <si>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</si>
  <si>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</si>
  <si>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</si>
  <si>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</si>
  <si>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</si>
  <si>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</si>
  <si>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</si>
  <si>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</si>
  <si>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</si>
  <si>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</si>
  <si>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</si>
  <si>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</si>
  <si>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</si>
  <si>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</si>
  <si>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</si>
  <si>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</si>
  <si>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</si>
  <si>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</si>
  <si>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</si>
  <si>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</si>
  <si>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</si>
  <si>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</si>
  <si>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</si>
  <si>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</si>
  <si>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</si>
  <si>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</si>
  <si>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</si>
  <si>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</si>
  <si>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</si>
  <si>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</si>
  <si>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</si>
  <si>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</si>
  <si>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</si>
  <si>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</si>
  <si>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</si>
  <si>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</si>
  <si>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</si>
  <si>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</si>
  <si>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</si>
  <si>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</si>
  <si>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</si>
  <si>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</si>
  <si>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</si>
  <si>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</si>
  <si>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</si>
  <si>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</si>
  <si>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</si>
  <si>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</si>
  <si>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</si>
  <si>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</si>
  <si>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</si>
  <si>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</si>
  <si>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</si>
  <si>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</si>
  <si>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</si>
  <si>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</si>
  <si>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</si>
  <si>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</si>
  <si>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</si>
  <si>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</si>
  <si>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</si>
  <si>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</si>
  <si>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</si>
  <si>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</si>
  <si>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</si>
  <si>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</si>
  <si>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</si>
  <si>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</si>
  <si>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</si>
  <si>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</si>
  <si>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</si>
  <si>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</si>
  <si>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</si>
  <si>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</si>
  <si>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</si>
  <si>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</si>
  <si>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</si>
  <si>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</si>
  <si>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</si>
  <si>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</si>
  <si>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</si>
  <si>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</si>
  <si>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</si>
  <si>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</si>
  <si>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</si>
  <si>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</si>
  <si>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</si>
  <si>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</si>
  <si>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</si>
  <si>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</si>
  <si>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</si>
  <si>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</si>
  <si>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</si>
  <si>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</si>
  <si>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</si>
  <si>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</si>
  <si>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</si>
  <si>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</si>
  <si>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</si>
  <si>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</si>
  <si>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</si>
  <si>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</si>
  <si>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</si>
  <si>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</si>
  <si>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</si>
  <si>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</si>
  <si>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</si>
  <si>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</si>
  <si>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</si>
  <si>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</si>
  <si>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</si>
  <si>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</si>
  <si>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</si>
  <si>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</si>
  <si>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</si>
  <si>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</si>
  <si>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</si>
  <si>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</si>
  <si>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</si>
  <si>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</si>
  <si>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</si>
  <si>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</si>
  <si>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</si>
  <si>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</si>
  <si>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</si>
  <si>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</si>
  <si>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</si>
  <si>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</si>
  <si>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</si>
  <si>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</si>
  <si>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</si>
  <si>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</si>
  <si>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</si>
  <si>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</si>
  <si>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</si>
  <si>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</si>
  <si>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</si>
  <si>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</si>
  <si>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</si>
  <si>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</si>
  <si>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</si>
  <si>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</si>
  <si>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</si>
  <si>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</si>
  <si>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</si>
  <si>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</si>
  <si>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</si>
  <si>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</si>
  <si>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</si>
  <si>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</si>
  <si>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</si>
  <si>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</si>
  <si>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</si>
  <si>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</si>
  <si>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</si>
  <si>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</si>
  <si>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</si>
  <si>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</si>
  <si>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</si>
  <si>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</si>
  <si>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</si>
  <si>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</si>
  <si>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</si>
  <si>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</si>
  <si>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</si>
  <si>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</si>
  <si>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</si>
  <si>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</si>
  <si>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</si>
  <si>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</si>
  <si>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</si>
  <si>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</si>
  <si>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</si>
  <si>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</si>
  <si>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</si>
  <si>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</si>
  <si>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</si>
  <si>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</si>
  <si>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</si>
  <si>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</si>
  <si>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</si>
  <si>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</si>
  <si>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</si>
  <si>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</si>
  <si>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</si>
  <si>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</si>
  <si>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</si>
  <si>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</si>
  <si>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</si>
  <si>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</si>
  <si>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</si>
  <si>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</si>
  <si>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</si>
  <si>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</si>
  <si>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</si>
  <si>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</si>
  <si>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</si>
  <si>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</si>
  <si>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</si>
  <si>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</si>
  <si>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</si>
  <si>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</si>
  <si>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</si>
  <si>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</si>
  <si>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</si>
  <si>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</si>
  <si>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</si>
  <si>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</si>
  <si>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</si>
  <si>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</si>
  <si>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</si>
  <si>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</si>
  <si>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</si>
  <si>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</si>
  <si>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</si>
  <si>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</si>
  <si>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</si>
  <si>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</si>
  <si>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</si>
  <si>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</si>
  <si>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</si>
  <si>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</si>
  <si>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</si>
  <si>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</si>
  <si>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</si>
  <si>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</si>
  <si>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</si>
  <si>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</si>
  <si>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</si>
  <si>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</si>
  <si>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</si>
  <si>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</si>
  <si>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</si>
  <si>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</si>
  <si>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</si>
  <si>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</si>
  <si>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</si>
  <si>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</si>
  <si>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</si>
  <si>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</si>
  <si>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</si>
  <si>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</si>
  <si>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</si>
  <si>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</si>
  <si>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</si>
  <si>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</si>
  <si>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</si>
  <si>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</si>
  <si>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</si>
  <si>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</si>
  <si>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</si>
  <si>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</si>
  <si>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</si>
  <si>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</si>
  <si>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</si>
  <si>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</si>
  <si>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</si>
  <si>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</si>
  <si>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</si>
  <si>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</si>
  <si>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</si>
  <si>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</si>
  <si>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</si>
  <si>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</si>
  <si>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</si>
  <si>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</si>
  <si>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</si>
  <si>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</si>
  <si>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</si>
  <si>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</si>
  <si>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</si>
  <si>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</si>
  <si>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</si>
  <si>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</si>
  <si>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</si>
  <si>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</si>
  <si>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</si>
  <si>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</si>
  <si>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</si>
  <si>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</si>
  <si>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</si>
  <si>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</si>
  <si>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</si>
  <si>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</si>
  <si>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</si>
  <si>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</si>
  <si>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</si>
  <si>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</si>
  <si>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</si>
  <si>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</si>
  <si>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</si>
  <si>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</si>
  <si>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</si>
  <si>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</si>
  <si>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</si>
  <si>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</si>
  <si>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</si>
  <si>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</si>
  <si>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</si>
  <si>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</si>
  <si>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</si>
  <si>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</si>
  <si>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</si>
  <si>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</si>
  <si>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</si>
  <si>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</si>
  <si>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</si>
  <si>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</si>
  <si>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</si>
  <si>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</si>
  <si>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</si>
  <si>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</si>
  <si>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</si>
  <si>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</si>
  <si>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</si>
  <si>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</si>
  <si>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</si>
  <si>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</si>
  <si>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</si>
  <si>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</si>
  <si>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</si>
  <si>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</si>
  <si>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</si>
  <si>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</si>
  <si>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</si>
  <si>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</si>
  <si>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</si>
  <si>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</si>
  <si>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</si>
  <si>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</si>
  <si>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</si>
  <si>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</si>
  <si>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</si>
  <si>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</si>
  <si>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</si>
  <si>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</si>
  <si>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</si>
  <si>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</si>
  <si>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</si>
  <si>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</si>
  <si>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</si>
  <si>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</si>
  <si>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</si>
  <si>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</si>
  <si>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</si>
  <si>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</si>
  <si>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</si>
  <si>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</si>
  <si>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</si>
  <si>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</si>
  <si>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</si>
  <si>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</si>
  <si>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</si>
  <si>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</si>
  <si>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</si>
  <si>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</si>
  <si>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</si>
  <si>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</si>
  <si>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</si>
  <si>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</si>
  <si>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</si>
  <si>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</si>
  <si>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</si>
  <si>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</si>
  <si>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</si>
  <si>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</si>
  <si>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</si>
  <si>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</si>
  <si>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</si>
  <si>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</si>
  <si>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</si>
  <si>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</si>
  <si>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</si>
  <si>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</si>
  <si>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</si>
  <si>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</si>
  <si>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</si>
  <si>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</si>
  <si>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</si>
  <si>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</si>
  <si>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</si>
  <si>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</si>
  <si>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</si>
  <si>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</si>
  <si>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</si>
  <si>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</si>
  <si>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</si>
  <si>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</si>
  <si>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</si>
  <si>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</si>
  <si>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</si>
  <si>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</si>
  <si>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</si>
  <si>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</si>
  <si>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</si>
  <si>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</si>
  <si>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</si>
  <si>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</si>
  <si>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</si>
  <si>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</si>
  <si>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</si>
  <si>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</si>
  <si>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</si>
  <si>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</si>
  <si>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</si>
  <si>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</si>
  <si>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</si>
  <si>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</si>
  <si>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</si>
  <si>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</si>
  <si>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</si>
  <si>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</si>
  <si>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</si>
  <si>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</si>
  <si>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</si>
  <si>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</si>
  <si>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</si>
  <si>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</si>
  <si>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</si>
  <si>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</si>
  <si>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</si>
  <si>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</si>
  <si>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</si>
  <si>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</si>
  <si>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</si>
  <si>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</si>
  <si>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</si>
  <si>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</si>
  <si>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</si>
  <si>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</si>
  <si>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</si>
  <si>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</si>
  <si>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</si>
  <si>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</si>
  <si>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</si>
  <si>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</si>
  <si>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</si>
  <si>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</si>
  <si>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</si>
  <si>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</si>
  <si>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</si>
  <si>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</si>
  <si>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</si>
  <si>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</si>
  <si>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</si>
  <si>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</si>
  <si>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</si>
  <si>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</si>
  <si>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</si>
  <si>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</si>
  <si>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</si>
  <si>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</si>
  <si>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</si>
  <si>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</si>
  <si>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</si>
  <si>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</si>
  <si>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</si>
  <si>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</si>
  <si>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</si>
  <si>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</si>
  <si>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</si>
  <si>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</si>
  <si>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</si>
  <si>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</si>
  <si>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</si>
  <si>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</si>
  <si>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</si>
  <si>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</si>
  <si>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</si>
  <si>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</si>
  <si>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</si>
  <si>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</si>
  <si>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</si>
  <si>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</si>
  <si>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</si>
  <si>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</si>
  <si>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</si>
  <si>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</si>
  <si>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</si>
  <si>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</si>
  <si>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</si>
  <si>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</si>
  <si>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</si>
  <si>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</si>
  <si>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</si>
  <si>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</si>
  <si>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</si>
  <si>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</si>
  <si>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</si>
  <si>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</si>
  <si>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</si>
  <si>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</si>
  <si>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</si>
  <si>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</si>
  <si>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</si>
  <si>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</si>
  <si>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</si>
  <si>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</si>
  <si>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</si>
  <si>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</si>
  <si>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</si>
  <si>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</si>
  <si>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</si>
  <si>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</si>
  <si>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</si>
  <si>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</si>
  <si>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</si>
  <si>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</si>
  <si>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</si>
  <si>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</si>
  <si>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</si>
  <si>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</si>
  <si>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</si>
  <si>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</si>
  <si>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</si>
  <si>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</si>
  <si>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</si>
  <si>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</si>
  <si>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</si>
  <si>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</si>
  <si>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</si>
  <si>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</si>
  <si>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</si>
  <si>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</si>
  <si>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</si>
  <si>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</si>
  <si>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</si>
  <si>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</si>
  <si>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</si>
  <si>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</si>
  <si>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</si>
  <si>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</si>
  <si>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</si>
  <si>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</si>
  <si>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</si>
  <si>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</si>
  <si>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</si>
  <si>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</si>
  <si>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</si>
  <si>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</si>
  <si>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</si>
  <si>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</si>
  <si>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</si>
  <si>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</si>
  <si>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</si>
  <si>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</si>
  <si>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</si>
  <si>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</si>
  <si>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</si>
  <si>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</si>
  <si>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</si>
  <si>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</si>
  <si>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</si>
  <si>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</si>
  <si>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</si>
  <si>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</si>
  <si>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</si>
  <si>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</si>
  <si>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</si>
  <si>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</si>
  <si>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</si>
  <si>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</si>
  <si>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</si>
  <si>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</si>
  <si>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</si>
  <si>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</si>
  <si>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</si>
  <si>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</si>
  <si>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</si>
  <si>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</si>
  <si>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</si>
  <si>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</si>
  <si>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</si>
  <si>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</si>
  <si>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</si>
  <si>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</si>
  <si>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</si>
  <si>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</si>
  <si>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</si>
  <si>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</si>
  <si>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</si>
  <si>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</si>
  <si>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</si>
  <si>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</si>
  <si>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</si>
  <si>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</si>
  <si>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</si>
  <si>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</si>
  <si>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</si>
  <si>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</si>
  <si>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</si>
  <si>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</si>
  <si>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</si>
  <si>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</si>
  <si>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</si>
  <si>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</si>
  <si>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</si>
  <si>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</si>
  <si>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</si>
  <si>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</si>
  <si>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</si>
  <si>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</si>
  <si>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</si>
  <si>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</si>
  <si>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</si>
  <si>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</si>
  <si>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</si>
  <si>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</si>
  <si>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</si>
  <si>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</si>
  <si>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</si>
  <si>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</si>
  <si>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</si>
  <si>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</si>
  <si>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</si>
  <si>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</si>
  <si>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</si>
  <si>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</si>
  <si>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</si>
  <si>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</si>
  <si>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</si>
  <si>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</si>
  <si>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</si>
  <si>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</si>
  <si>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</si>
  <si>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</si>
  <si>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</si>
  <si>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</si>
  <si>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</si>
  <si>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</si>
  <si>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</si>
  <si>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</si>
  <si>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</si>
  <si>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</si>
  <si>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</si>
  <si>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</si>
  <si>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</si>
  <si>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</si>
  <si>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</si>
  <si>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</si>
  <si>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</si>
  <si>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</si>
  <si>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</si>
  <si>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</si>
  <si>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</si>
  <si>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</si>
  <si>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</si>
  <si>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</si>
  <si>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</si>
  <si>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</si>
  <si>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</si>
  <si>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</si>
  <si>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</si>
  <si>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</si>
  <si>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</si>
  <si>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</si>
  <si>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</si>
  <si>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</si>
  <si>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</si>
  <si>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</si>
  <si>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</si>
  <si>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</si>
  <si>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</si>
  <si>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</si>
  <si>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</si>
  <si>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</si>
  <si>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</si>
  <si>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</si>
  <si>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</si>
  <si>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</si>
  <si>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</si>
  <si>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</si>
  <si>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</si>
  <si>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</si>
  <si>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</si>
  <si>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</si>
  <si>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</si>
  <si>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</si>
  <si>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</si>
  <si>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</si>
  <si>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</si>
  <si>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</si>
  <si>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</si>
  <si>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</si>
  <si>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</si>
  <si>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</si>
  <si>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</si>
  <si>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</si>
  <si>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</si>
  <si>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</si>
  <si>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</si>
  <si>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</si>
  <si>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</si>
  <si>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</si>
  <si>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</si>
  <si>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</si>
  <si>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</si>
  <si>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</si>
  <si>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</si>
  <si>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</si>
  <si>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</si>
  <si>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</si>
  <si>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</si>
  <si>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</si>
  <si>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</si>
  <si>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</si>
  <si>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</si>
  <si>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</si>
  <si>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</si>
  <si>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</si>
  <si>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</si>
  <si>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</si>
  <si>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</si>
  <si>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</si>
  <si>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</si>
  <si>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</si>
  <si>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</si>
  <si>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</si>
  <si>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</si>
  <si>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</si>
  <si>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</si>
  <si>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</si>
  <si>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</si>
  <si>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</si>
  <si>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</si>
  <si>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</si>
  <si>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</si>
  <si>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</si>
  <si>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</si>
  <si>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</si>
  <si>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</si>
  <si>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</si>
  <si>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</si>
  <si>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</si>
  <si>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</si>
  <si>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</si>
  <si>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</si>
  <si>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</si>
  <si>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</si>
  <si>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</si>
  <si>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</si>
  <si>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</si>
  <si>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</si>
  <si>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</si>
  <si>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</si>
  <si>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</si>
  <si>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</si>
  <si>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</si>
  <si>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</si>
  <si>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</si>
  <si>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</si>
  <si>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</si>
  <si>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</si>
  <si>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</si>
  <si>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</si>
  <si>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</si>
  <si>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</si>
  <si>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</si>
  <si>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</si>
  <si>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</si>
  <si>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</si>
  <si>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</si>
  <si>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</si>
  <si>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</si>
  <si>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</si>
  <si>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</si>
  <si>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</si>
  <si>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</si>
  <si>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</si>
  <si>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</si>
  <si>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</si>
  <si>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</si>
  <si>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</si>
  <si>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</si>
  <si>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</si>
  <si>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</si>
  <si>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</si>
  <si>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</si>
  <si>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</si>
  <si>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</si>
  <si>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</si>
  <si>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</si>
  <si>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</si>
  <si>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</si>
  <si>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</si>
  <si>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</si>
  <si>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</si>
  <si>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</si>
  <si>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</si>
  <si>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</si>
  <si>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</si>
  <si>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</si>
  <si>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</si>
  <si>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</si>
  <si>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</si>
  <si>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</si>
  <si>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</si>
  <si>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</si>
  <si>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</si>
  <si>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</si>
  <si>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</si>
  <si>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</si>
  <si>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</si>
  <si>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</si>
  <si>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</si>
  <si>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</si>
  <si>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</si>
  <si>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</si>
  <si>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</si>
  <si>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</si>
  <si>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</si>
  <si>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</si>
  <si>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</si>
  <si>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</si>
  <si>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</si>
  <si>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</si>
  <si>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</si>
  <si>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</si>
  <si>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</si>
  <si>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</si>
  <si>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</si>
  <si>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</si>
  <si>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</si>
  <si>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</si>
  <si>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</si>
  <si>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</si>
  <si>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</si>
  <si>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</si>
  <si>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</si>
  <si>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</si>
  <si>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</si>
  <si>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</si>
  <si>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</si>
  <si>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</si>
  <si>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</si>
  <si>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</si>
  <si>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</si>
  <si>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</si>
  <si>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</si>
  <si>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</si>
  <si>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</si>
  <si>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</si>
  <si>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</si>
  <si>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</si>
  <si>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</si>
  <si>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</si>
  <si>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</si>
  <si>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</si>
  <si>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</si>
  <si>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</si>
  <si>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</si>
  <si>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</si>
  <si>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</si>
  <si>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</si>
  <si>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</si>
  <si>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</si>
  <si>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</si>
  <si>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</si>
  <si>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</si>
  <si>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</si>
  <si>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</si>
  <si>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</si>
  <si>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</si>
  <si>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</si>
  <si>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</si>
  <si>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</si>
  <si>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</si>
  <si>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</si>
  <si>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</si>
  <si>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</si>
  <si>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</si>
  <si>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</si>
  <si>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</si>
  <si>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</si>
  <si>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</si>
  <si>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</si>
  <si>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</si>
  <si>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</si>
  <si>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</si>
  <si>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</si>
  <si>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</si>
  <si>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</si>
  <si>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</si>
  <si>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</si>
  <si>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</si>
  <si>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</si>
  <si>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</si>
  <si>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</si>
  <si>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</si>
  <si>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</si>
  <si>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</si>
  <si>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</si>
  <si>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</si>
  <si>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</si>
  <si>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</si>
  <si>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</si>
  <si>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</si>
  <si>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</si>
  <si>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</si>
  <si>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</si>
  <si>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</si>
  <si>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</si>
  <si>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</si>
  <si>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</si>
  <si>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</si>
  <si>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</si>
  <si>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</si>
  <si>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</si>
  <si>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</si>
  <si>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</si>
  <si>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</si>
  <si>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</si>
  <si>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</si>
  <si>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</si>
  <si>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</si>
  <si>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</si>
  <si>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</si>
  <si>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</si>
  <si>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</si>
  <si>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</si>
  <si>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</si>
  <si>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</si>
  <si>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</si>
  <si>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</si>
  <si>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</si>
  <si>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</si>
  <si>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</si>
  <si>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</si>
  <si>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</si>
  <si>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</si>
  <si>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</si>
  <si>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</si>
  <si>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</si>
  <si>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</si>
  <si>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</si>
  <si>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</si>
  <si>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</si>
  <si>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</si>
  <si>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</si>
  <si>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</si>
  <si>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</si>
  <si>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</si>
  <si>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</si>
  <si>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</si>
  <si>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</si>
  <si>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</si>
  <si>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</si>
  <si>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</si>
  <si>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</si>
  <si>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</si>
  <si>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</si>
  <si>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</si>
  <si>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</si>
  <si>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</si>
  <si>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</si>
  <si>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</si>
  <si>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</si>
  <si>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</si>
  <si>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</si>
  <si>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</si>
  <si>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</si>
  <si>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</si>
  <si>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</si>
  <si>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</si>
  <si>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</si>
  <si>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</si>
  <si>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</si>
  <si>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</si>
  <si>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</si>
  <si>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</si>
  <si>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</si>
  <si>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</si>
  <si>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</si>
  <si>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</si>
  <si>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</si>
  <si>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</si>
  <si>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</si>
  <si>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</si>
  <si>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</si>
  <si>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</si>
  <si>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</si>
  <si>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</si>
  <si>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</si>
  <si>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</si>
  <si>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</si>
  <si>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</si>
  <si>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</si>
  <si>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</si>
  <si>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</si>
  <si>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</si>
  <si>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</si>
  <si>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</si>
  <si>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</si>
  <si>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</si>
  <si>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</si>
  <si>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</si>
  <si>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</si>
  <si>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</si>
  <si>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</si>
  <si>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</si>
  <si>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</si>
  <si>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</si>
  <si>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</si>
  <si>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</si>
  <si>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</si>
  <si>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</si>
  <si>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</si>
  <si>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</si>
  <si>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</si>
  <si>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</si>
  <si>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</si>
  <si>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</si>
  <si>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</si>
  <si>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</si>
  <si>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</si>
  <si>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</si>
  <si>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</si>
  <si>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</si>
  <si>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</si>
  <si>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</si>
  <si>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</si>
  <si>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</si>
  <si>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</si>
  <si>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</si>
  <si>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</si>
  <si>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</si>
  <si>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</si>
  <si>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</si>
  <si>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</si>
  <si>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</si>
  <si>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</si>
  <si>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</si>
  <si>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</si>
  <si>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</si>
  <si>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</si>
  <si>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</si>
  <si>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</si>
  <si>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</si>
  <si>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</si>
  <si>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</si>
  <si>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</si>
  <si>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</si>
  <si>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</si>
  <si>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</si>
  <si>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</si>
  <si>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</si>
  <si>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</si>
  <si>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</si>
  <si>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</si>
  <si>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</si>
  <si>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</si>
  <si>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</si>
  <si>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</si>
  <si>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</si>
  <si>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</si>
  <si>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</si>
  <si>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</si>
  <si>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</si>
  <si>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</si>
  <si>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</si>
  <si>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</si>
  <si>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</si>
  <si>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</si>
  <si>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</si>
  <si>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</si>
  <si>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</si>
  <si>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</si>
  <si>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</si>
  <si>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</si>
  <si>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</si>
  <si>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</si>
  <si>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</si>
  <si>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</si>
  <si>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</si>
  <si>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</si>
  <si>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</si>
  <si>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</si>
  <si>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</si>
  <si>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</si>
  <si>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</si>
  <si>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</si>
  <si>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</si>
  <si>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</si>
  <si>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</si>
  <si>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</si>
  <si>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</si>
  <si>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</si>
  <si>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</si>
  <si>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</si>
  <si>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</si>
  <si>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</si>
  <si>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</si>
  <si>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</si>
  <si>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</si>
  <si>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</si>
  <si>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</si>
  <si>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</si>
  <si>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</si>
  <si>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</si>
  <si>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</si>
  <si>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</si>
  <si>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</si>
  <si>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</si>
  <si>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</si>
  <si>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</si>
  <si>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</si>
  <si>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</si>
  <si>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</si>
  <si>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</si>
  <si>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</si>
  <si>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</si>
  <si>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</si>
  <si>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</si>
  <si>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</si>
  <si>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</si>
  <si>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</si>
  <si>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</si>
  <si>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</si>
  <si>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</si>
  <si>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</si>
  <si>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</si>
  <si>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</si>
  <si>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</si>
  <si>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</si>
  <si>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</si>
  <si>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</si>
  <si>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</si>
  <si>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</si>
  <si>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</si>
  <si>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</si>
  <si>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</si>
  <si>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</si>
  <si>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</si>
  <si>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</si>
  <si>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</si>
  <si>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</si>
  <si>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</si>
  <si>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</si>
  <si>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</si>
  <si>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</si>
  <si>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</si>
  <si>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</si>
  <si>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</si>
  <si>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</si>
  <si>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</si>
  <si>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</si>
  <si>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</si>
  <si>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</si>
  <si>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</si>
  <si>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</si>
  <si>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</si>
  <si>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</si>
  <si>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</si>
  <si>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</si>
  <si>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</si>
  <si>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</si>
  <si>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</si>
  <si>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</si>
  <si>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</si>
  <si>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</si>
  <si>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</si>
  <si>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</si>
  <si>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</si>
  <si>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</si>
  <si>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</si>
  <si>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</si>
  <si>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</si>
  <si>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</si>
  <si>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</si>
  <si>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</si>
  <si>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</si>
  <si>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</si>
  <si>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</si>
  <si>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</si>
  <si>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</si>
  <si>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</si>
  <si>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</si>
  <si>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</si>
  <si>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</si>
  <si>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</si>
  <si>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</si>
  <si>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</si>
  <si>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</si>
  <si>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</si>
  <si>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</si>
  <si>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</si>
  <si>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</si>
  <si>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</si>
  <si>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</si>
  <si>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</si>
  <si>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</si>
  <si>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</si>
  <si>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</si>
  <si>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</si>
  <si>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</si>
  <si>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</si>
  <si>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</si>
  <si>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</si>
  <si>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</si>
  <si>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</si>
  <si>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</si>
  <si>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</si>
  <si>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</si>
  <si>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</si>
  <si>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</si>
  <si>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</si>
  <si>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</si>
  <si>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</si>
  <si>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</si>
  <si>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</si>
  <si>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</si>
  <si>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</si>
  <si>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</si>
  <si>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</si>
  <si>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</si>
  <si>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</si>
  <si>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</si>
  <si>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</si>
  <si>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</si>
  <si>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</si>
  <si>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</si>
  <si>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</si>
  <si>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</si>
  <si>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</si>
  <si>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</si>
  <si>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</si>
  <si>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</si>
  <si>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</si>
  <si>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</si>
  <si>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</si>
  <si>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</si>
  <si>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</si>
  <si>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</si>
  <si>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</si>
  <si>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</si>
  <si>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</si>
  <si>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</si>
  <si>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</si>
  <si>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</si>
  <si>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</si>
  <si>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</si>
  <si>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</si>
  <si>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</si>
  <si>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</si>
  <si>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</si>
  <si>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</si>
  <si>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</si>
  <si>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</si>
  <si>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</si>
  <si>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</si>
  <si>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</si>
  <si>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</si>
  <si>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</si>
  <si>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</si>
  <si>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</si>
  <si>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</si>
  <si>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</si>
  <si>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</si>
  <si>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</si>
  <si>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</si>
  <si>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</si>
  <si>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</si>
  <si>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</si>
  <si>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</si>
  <si>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</si>
  <si>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</si>
  <si>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</si>
  <si>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</si>
  <si>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</si>
  <si>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</si>
  <si>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</si>
  <si>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</si>
  <si>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</si>
  <si>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</si>
  <si>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</si>
  <si>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</si>
  <si>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</si>
  <si>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</si>
  <si>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</si>
  <si>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</si>
  <si>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</si>
  <si>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</si>
  <si>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</si>
  <si>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</si>
  <si>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</si>
  <si>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</si>
  <si>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</si>
  <si>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</si>
  <si>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</si>
  <si>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</si>
  <si>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</si>
  <si>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</si>
  <si>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</si>
  <si>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</si>
  <si>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</si>
  <si>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</si>
  <si>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</si>
  <si>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</si>
  <si>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</si>
  <si>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</si>
  <si>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</si>
  <si>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</si>
  <si>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</si>
  <si>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</si>
  <si>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</si>
  <si>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</si>
  <si>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</si>
  <si>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</si>
  <si>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</si>
  <si>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</si>
  <si>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</si>
  <si>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</si>
  <si>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</si>
  <si>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</si>
  <si>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</si>
  <si>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</si>
  <si>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</si>
  <si>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</si>
  <si>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</si>
  <si>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</si>
  <si>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</si>
  <si>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</si>
  <si>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</si>
  <si>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</si>
  <si>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</si>
  <si>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</si>
  <si>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</si>
  <si>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</si>
  <si>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</si>
  <si>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</si>
  <si>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</si>
  <si>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</si>
  <si>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</si>
  <si>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</si>
  <si>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</si>
  <si>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</si>
  <si>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</si>
  <si>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</si>
  <si>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</si>
  <si>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</si>
  <si>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</si>
  <si>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</si>
  <si>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</si>
  <si>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</si>
  <si>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</si>
  <si>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</si>
  <si>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</si>
  <si>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</si>
  <si>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</si>
  <si>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</si>
  <si>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</si>
  <si>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</si>
  <si>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</si>
  <si>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</si>
  <si>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</si>
  <si>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</si>
  <si>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</si>
  <si>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</si>
  <si>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</si>
  <si>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</si>
  <si>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</si>
  <si>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</si>
  <si>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</si>
  <si>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</si>
  <si>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</si>
  <si>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</si>
  <si>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</si>
  <si>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</si>
  <si>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</si>
  <si>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</si>
  <si>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</si>
  <si>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</si>
  <si>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</si>
  <si>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</si>
  <si>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</si>
  <si>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</si>
  <si>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</si>
  <si>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</si>
  <si>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</si>
  <si>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</si>
  <si>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</si>
  <si>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</si>
  <si>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</si>
  <si>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</si>
  <si>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</si>
  <si>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</si>
  <si>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</si>
  <si>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</si>
  <si>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</si>
  <si>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</si>
  <si>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</si>
  <si>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</si>
  <si>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</si>
  <si>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</si>
  <si>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</si>
  <si>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</si>
  <si>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</si>
  <si>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</si>
  <si>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</si>
  <si>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</si>
  <si>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</si>
  <si>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</si>
  <si>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</si>
  <si>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</si>
  <si>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</si>
  <si>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</si>
  <si>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</si>
  <si>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</si>
  <si>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</si>
  <si>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</si>
  <si>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</si>
  <si>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</si>
  <si>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</si>
  <si>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</si>
  <si>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</si>
  <si>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</si>
  <si>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</si>
  <si>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</si>
  <si>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</si>
  <si>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</si>
  <si>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</si>
  <si>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</si>
  <si>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</si>
  <si>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</si>
  <si>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</si>
  <si>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</si>
  <si>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</si>
  <si>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</si>
  <si>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</si>
  <si>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</si>
  <si>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</si>
  <si>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</si>
  <si>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</si>
  <si>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</si>
  <si>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</si>
  <si>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</si>
  <si>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</si>
  <si>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</si>
  <si>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</si>
  <si>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</si>
  <si>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</si>
  <si>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</si>
  <si>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</si>
  <si>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</si>
  <si>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</si>
  <si>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</si>
  <si>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</si>
  <si>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</si>
  <si>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</si>
  <si>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</si>
  <si>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</si>
  <si>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</si>
  <si>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</si>
  <si>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</si>
  <si>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</si>
  <si>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</si>
  <si>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</si>
  <si>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</si>
  <si>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</si>
  <si>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</si>
  <si>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</si>
  <si>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</si>
  <si>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</si>
  <si>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</si>
  <si>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</si>
  <si>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</si>
  <si>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</si>
  <si>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</si>
  <si>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</si>
  <si>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</si>
  <si>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</si>
  <si>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</si>
  <si>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</si>
  <si>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</si>
  <si>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</si>
  <si>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</si>
  <si>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</si>
  <si>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</si>
  <si>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</si>
  <si>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</si>
  <si>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</si>
  <si>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</si>
  <si>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</si>
  <si>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</si>
  <si>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</si>
  <si>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</si>
  <si>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</si>
  <si>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</si>
  <si>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</si>
  <si>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</si>
  <si>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</si>
  <si>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</si>
  <si>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</si>
  <si>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</si>
  <si>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</si>
  <si>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</si>
  <si>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</si>
  <si>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</si>
  <si>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</si>
  <si>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</si>
  <si>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</si>
  <si>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</si>
  <si>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</si>
  <si>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</si>
  <si>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</si>
  <si>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</si>
  <si>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</si>
  <si>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</si>
  <si>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</si>
  <si>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</si>
  <si>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</si>
  <si>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</si>
  <si>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</si>
  <si>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</si>
  <si>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</si>
  <si>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</si>
  <si>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</si>
  <si>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</si>
  <si>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</si>
  <si>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</si>
  <si>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</si>
  <si>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</si>
  <si>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</si>
  <si>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</si>
  <si>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</si>
  <si>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</si>
  <si>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</si>
  <si>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</si>
  <si>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</si>
  <si>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</si>
  <si>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</si>
  <si>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</si>
  <si>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</si>
  <si>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</si>
  <si>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</si>
  <si>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</si>
  <si>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</si>
  <si>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</si>
  <si>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</si>
  <si>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</si>
  <si>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</si>
  <si>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</si>
  <si>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</si>
  <si>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</si>
  <si>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</si>
  <si>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</si>
  <si>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</si>
  <si>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</si>
  <si>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</si>
  <si>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</si>
  <si>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</si>
  <si>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</si>
  <si>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</si>
  <si>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</si>
  <si>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</si>
  <si>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</si>
  <si>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</si>
  <si>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</si>
  <si>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</si>
  <si>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</si>
  <si>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</si>
  <si>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</si>
  <si>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</si>
  <si>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</si>
  <si>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</si>
  <si>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</si>
  <si>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</si>
  <si>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</si>
  <si>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</si>
  <si>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</si>
  <si>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</si>
  <si>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</si>
  <si>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</si>
  <si>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</si>
  <si>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</si>
  <si>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</si>
  <si>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</si>
  <si>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</si>
  <si>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</si>
  <si>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</si>
  <si>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</si>
  <si>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</si>
  <si>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</si>
  <si>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</si>
  <si>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</si>
  <si>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</si>
  <si>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</si>
  <si>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</si>
  <si>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</si>
  <si>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</si>
  <si>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</si>
  <si>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</si>
  <si>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</si>
  <si>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</si>
  <si>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</si>
  <si>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</si>
  <si>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</si>
  <si>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</si>
  <si>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</si>
  <si>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</si>
  <si>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</si>
  <si>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</si>
  <si>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</si>
  <si>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</si>
  <si>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</si>
  <si>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</si>
  <si>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</si>
  <si>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</si>
  <si>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</si>
  <si>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</si>
  <si>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</si>
  <si>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</si>
  <si>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</si>
  <si>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</si>
  <si>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</si>
  <si>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</si>
  <si>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</si>
  <si>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</si>
  <si>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</si>
  <si>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</si>
  <si>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</si>
  <si>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</si>
  <si>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</si>
  <si>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</si>
  <si>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</si>
  <si>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</si>
  <si>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</si>
  <si>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</si>
  <si>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</si>
  <si>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</si>
  <si>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</si>
  <si>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</si>
  <si>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</si>
  <si>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</si>
  <si>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</si>
  <si>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</si>
  <si>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</si>
  <si>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</si>
  <si>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</si>
  <si>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</si>
  <si>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</si>
  <si>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</si>
  <si>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</si>
  <si>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</si>
  <si>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</si>
  <si>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</si>
  <si>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</si>
  <si>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</si>
  <si>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</si>
  <si>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</si>
  <si>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</si>
  <si>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</si>
  <si>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</si>
  <si>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</si>
  <si>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</si>
  <si>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</si>
  <si>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</si>
  <si>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</si>
  <si>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</si>
  <si>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</si>
  <si>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</si>
  <si>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</si>
  <si>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</si>
  <si>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</si>
  <si>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</si>
  <si>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</si>
  <si>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</si>
  <si>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</si>
  <si>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</si>
  <si>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</si>
  <si>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</si>
  <si>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</si>
  <si>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</si>
  <si>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</si>
  <si>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</si>
  <si>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</si>
  <si>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</si>
  <si>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</si>
  <si>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</si>
  <si>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</si>
  <si>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</si>
  <si>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</si>
  <si>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</si>
  <si>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</si>
  <si>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</si>
  <si>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</si>
  <si>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</si>
  <si>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</si>
  <si>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</si>
  <si>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</si>
  <si>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</si>
  <si>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</si>
  <si>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</si>
  <si>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</si>
  <si>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</si>
  <si>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</si>
  <si>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</si>
  <si>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</si>
  <si>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</si>
  <si>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</si>
  <si>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</si>
  <si>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</si>
  <si>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</si>
  <si>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</si>
  <si>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</si>
  <si>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</si>
  <si>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</si>
  <si>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</si>
  <si>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</si>
  <si>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</si>
  <si>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</si>
  <si>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</si>
  <si>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</si>
  <si>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</si>
  <si>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</si>
  <si>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</si>
  <si>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</si>
  <si>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</si>
  <si>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</si>
  <si>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</si>
  <si>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</si>
  <si>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</si>
  <si>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</si>
  <si>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</si>
  <si>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</si>
  <si>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</si>
  <si>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</si>
  <si>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</si>
  <si>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</si>
  <si>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</si>
  <si>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</si>
  <si>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</si>
  <si>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</si>
  <si>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</si>
  <si>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</si>
  <si>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</si>
  <si>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</si>
  <si>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</si>
  <si>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</si>
  <si>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</si>
  <si>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</si>
  <si>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</si>
  <si>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</si>
  <si>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</si>
  <si>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</si>
  <si>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</si>
  <si>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</si>
  <si>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</si>
  <si>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</si>
  <si>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</si>
  <si>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</si>
  <si>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</si>
  <si>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</si>
  <si>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</si>
  <si>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</si>
  <si>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</si>
  <si>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</si>
  <si>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</si>
  <si>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</si>
  <si>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</si>
  <si>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</si>
  <si>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</si>
  <si>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</si>
  <si>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</si>
  <si>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</si>
  <si>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</si>
  <si>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</si>
  <si>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</si>
  <si>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</si>
  <si>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</si>
  <si>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</si>
  <si>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</si>
  <si>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</si>
  <si>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</si>
  <si>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</si>
  <si>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</si>
  <si>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</si>
  <si>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</si>
  <si>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</si>
  <si>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</si>
  <si>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</si>
  <si>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</si>
  <si>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</si>
  <si>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</si>
  <si>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</si>
  <si>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</si>
  <si>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</si>
  <si>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</si>
  <si>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</si>
  <si>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</si>
  <si>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</si>
  <si>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</si>
  <si>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</si>
  <si>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</si>
  <si>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</si>
  <si>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</si>
  <si>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</si>
  <si>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</si>
  <si>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</si>
  <si>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</si>
  <si>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</si>
  <si>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</si>
  <si>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</si>
  <si>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</si>
  <si>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</si>
  <si>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</si>
  <si>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</si>
  <si>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</si>
  <si>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</si>
  <si>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</si>
  <si>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</si>
  <si>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</si>
  <si>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</si>
  <si>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</si>
  <si>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</si>
  <si>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</si>
  <si>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</si>
  <si>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</si>
  <si>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</si>
  <si>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</si>
  <si>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</si>
  <si>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</si>
  <si>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</si>
  <si>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</si>
  <si>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</si>
  <si>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</si>
  <si>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</si>
  <si>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</si>
  <si>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</si>
  <si>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</si>
  <si>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</si>
  <si>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</si>
  <si>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</si>
  <si>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</si>
  <si>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</si>
  <si>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</si>
  <si>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</si>
  <si>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</si>
  <si>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</si>
  <si>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</si>
  <si>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</si>
  <si>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</si>
  <si>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</si>
  <si>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</si>
  <si>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</si>
  <si>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</si>
  <si>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</si>
  <si>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</si>
  <si>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</si>
  <si>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</si>
  <si>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</si>
  <si>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</si>
  <si>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</si>
  <si>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</si>
  <si>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</si>
  <si>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</si>
  <si>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</si>
  <si>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</si>
  <si>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</si>
  <si>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</si>
  <si>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</si>
  <si>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</si>
  <si>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</si>
  <si>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</si>
  <si>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</si>
  <si>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</si>
  <si>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</si>
  <si>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</si>
  <si>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</si>
  <si>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</si>
  <si>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</si>
  <si>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</si>
  <si>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</si>
  <si>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</si>
  <si>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</si>
  <si>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</si>
  <si>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</si>
  <si>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</si>
  <si>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</si>
  <si>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</si>
  <si>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</si>
  <si>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</si>
  <si>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</si>
  <si>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</si>
  <si>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</si>
  <si>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</si>
  <si>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</si>
  <si>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</si>
  <si>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</si>
  <si>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</si>
  <si>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</si>
  <si>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</si>
  <si>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</si>
  <si>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</si>
  <si>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</si>
  <si>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</si>
  <si>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</si>
  <si>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</si>
  <si>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</si>
  <si>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</si>
  <si>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</si>
  <si>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</si>
  <si>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</si>
  <si>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</si>
  <si>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</si>
  <si>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</si>
  <si>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</si>
  <si>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</si>
  <si>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</si>
  <si>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</si>
  <si>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</si>
  <si>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</si>
  <si>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</si>
  <si>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</si>
  <si>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</si>
  <si>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</si>
  <si>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</si>
  <si>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</si>
  <si>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</si>
  <si>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</si>
  <si>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</si>
  <si>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</si>
  <si>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</si>
  <si>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</si>
  <si>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</si>
  <si>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</si>
  <si>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</si>
  <si>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</si>
  <si>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</si>
  <si>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</si>
  <si>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</si>
  <si>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</si>
  <si>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</si>
  <si>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</si>
  <si>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</si>
  <si>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</si>
  <si>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</si>
  <si>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</si>
  <si>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</si>
  <si>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</si>
  <si>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</si>
  <si>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</si>
  <si>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</si>
  <si>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</si>
  <si>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</si>
  <si>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</si>
  <si>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</si>
  <si>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</si>
  <si>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</si>
  <si>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</si>
  <si>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</si>
  <si>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</si>
  <si>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</si>
  <si>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</si>
  <si>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</si>
  <si>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</si>
  <si>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</si>
  <si>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</si>
  <si>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</si>
  <si>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</si>
  <si>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</si>
  <si>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</si>
  <si>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</si>
  <si>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</si>
  <si>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</si>
  <si>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</si>
  <si>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</si>
  <si>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</si>
  <si>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</si>
  <si>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</si>
  <si>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</si>
  <si>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</si>
  <si>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</si>
  <si>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</si>
  <si>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</si>
  <si>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</si>
  <si>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</si>
  <si>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</si>
  <si>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</si>
  <si>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</si>
  <si>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</si>
  <si>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</si>
  <si>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</si>
  <si>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</si>
  <si>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</si>
  <si>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</si>
  <si>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</si>
  <si>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</si>
  <si>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</si>
  <si>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</si>
  <si>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</si>
  <si>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</si>
  <si>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</si>
  <si>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</si>
  <si>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</si>
  <si>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</si>
  <si>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</si>
  <si>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</si>
  <si>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</si>
  <si>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</si>
  <si>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</si>
  <si>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</si>
  <si>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</si>
  <si>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</si>
  <si>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</si>
  <si>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</si>
  <si>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</si>
  <si>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</si>
  <si>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</si>
  <si>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</si>
  <si>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</si>
  <si>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</si>
  <si>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</si>
  <si>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</si>
  <si>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</si>
  <si>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</si>
  <si>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</si>
  <si>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</si>
  <si>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</si>
  <si>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</si>
  <si>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</si>
  <si>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</si>
  <si>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</si>
  <si>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</si>
  <si>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</si>
  <si>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</si>
  <si>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</si>
  <si>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</si>
  <si>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</si>
  <si>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</si>
  <si>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</si>
  <si>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</si>
  <si>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</si>
  <si>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</si>
  <si>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</si>
  <si>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</si>
  <si>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</si>
  <si>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</si>
  <si>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</si>
  <si>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</si>
  <si>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</si>
  <si>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</si>
  <si>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</si>
  <si>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</si>
  <si>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</si>
  <si>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</si>
  <si>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</si>
  <si>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</si>
  <si>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</si>
  <si>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</si>
  <si>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</si>
  <si>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</si>
  <si>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</si>
  <si>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</si>
  <si>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</si>
  <si>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</si>
  <si>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</si>
  <si>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</si>
  <si>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</si>
  <si>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</si>
  <si>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</si>
  <si>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</si>
  <si>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</si>
  <si>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</si>
  <si>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</si>
  <si>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</si>
  <si>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</si>
  <si>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</si>
  <si>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</si>
  <si>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</si>
  <si>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</si>
  <si>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</si>
  <si>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</si>
  <si>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</si>
  <si>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</si>
  <si>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</si>
  <si>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</si>
  <si>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</si>
  <si>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</si>
  <si>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</si>
  <si>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</si>
  <si>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</si>
  <si>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</si>
  <si>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</si>
  <si>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</si>
  <si>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</si>
  <si>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</si>
  <si>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</si>
  <si>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</si>
  <si>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</si>
  <si>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</si>
  <si>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</si>
  <si>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</si>
  <si>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</si>
  <si>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</si>
  <si>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</si>
  <si>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</si>
  <si>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</si>
  <si>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</si>
  <si>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</si>
  <si>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</si>
  <si>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</si>
  <si>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</si>
  <si>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</si>
  <si>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</si>
  <si>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</si>
  <si>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</si>
  <si>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</si>
  <si>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</si>
  <si>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</si>
  <si>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</si>
  <si>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</si>
  <si>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</si>
  <si>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</si>
  <si>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</si>
  <si>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</si>
  <si>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</si>
  <si>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</si>
  <si>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</si>
  <si>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</si>
  <si>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</si>
  <si>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</si>
  <si>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</si>
  <si>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</si>
  <si>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</si>
  <si>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</si>
  <si>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</si>
  <si>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</si>
  <si>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</si>
  <si>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</si>
  <si>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</si>
  <si>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</si>
  <si>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</si>
  <si>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</si>
  <si>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</si>
  <si>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</si>
  <si>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</si>
  <si>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</si>
  <si>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</si>
  <si>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</si>
  <si>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</si>
  <si>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</si>
  <si>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</si>
  <si>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</si>
  <si>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</si>
  <si>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</si>
  <si>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</si>
  <si>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</si>
  <si>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</si>
  <si>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</si>
  <si>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</si>
  <si>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</si>
  <si>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</si>
  <si>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</si>
  <si>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</si>
  <si>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</si>
  <si>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</si>
  <si>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</si>
  <si>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</si>
  <si>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</si>
  <si>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</si>
  <si>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</si>
  <si>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</si>
  <si>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</si>
  <si>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</si>
  <si>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</si>
  <si>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</si>
  <si>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</si>
  <si>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</si>
  <si>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</si>
  <si>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</si>
  <si>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</si>
  <si>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</si>
  <si>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</si>
  <si>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</si>
  <si>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</si>
  <si>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</si>
  <si>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</si>
  <si>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</si>
  <si>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</si>
  <si>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</si>
  <si>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</si>
  <si>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</si>
  <si>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</si>
  <si>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</si>
  <si>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</si>
  <si>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</si>
  <si>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</si>
  <si>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</si>
  <si>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</si>
  <si>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</si>
  <si>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</si>
  <si>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</si>
  <si>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</si>
  <si>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</si>
  <si>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</si>
  <si>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</si>
  <si>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</si>
  <si>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</si>
  <si>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</si>
  <si>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</si>
  <si>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</si>
  <si>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</si>
  <si>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</si>
  <si>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</si>
  <si>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</si>
  <si>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</si>
  <si>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</si>
  <si>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</si>
  <si>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</si>
  <si>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</si>
  <si>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</si>
  <si>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</si>
  <si>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</si>
  <si>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</si>
  <si>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</si>
  <si>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</si>
  <si>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</si>
  <si>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</si>
  <si>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</si>
  <si>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</si>
  <si>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</si>
  <si>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</si>
  <si>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</si>
  <si>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</si>
  <si>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</si>
  <si>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</si>
  <si>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</si>
  <si>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</si>
  <si>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</si>
  <si>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</si>
  <si>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</si>
  <si>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</si>
  <si>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</si>
  <si>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</si>
  <si>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</si>
  <si>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</si>
  <si>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</si>
  <si>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</si>
  <si>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</si>
  <si>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</si>
  <si>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</si>
  <si>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</si>
  <si>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</si>
  <si>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</si>
  <si>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</si>
  <si>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</si>
  <si>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</si>
  <si>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</si>
  <si>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</si>
  <si>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</si>
  <si>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</si>
  <si>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</si>
  <si>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</si>
  <si>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</si>
  <si>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</si>
  <si>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</si>
  <si>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</si>
  <si>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</si>
  <si>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</si>
  <si>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</si>
  <si>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</si>
  <si>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</si>
  <si>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</si>
  <si>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</si>
  <si>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</si>
  <si>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</si>
  <si>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</si>
  <si>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</si>
  <si>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</si>
  <si>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</si>
  <si>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</si>
  <si>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</si>
  <si>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</si>
  <si>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</si>
  <si>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</si>
  <si>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</si>
  <si>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</si>
  <si>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</si>
  <si>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</si>
  <si>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</si>
  <si>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</si>
  <si>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</si>
  <si>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</si>
  <si>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</si>
  <si>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</si>
  <si>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</si>
  <si>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</si>
  <si>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</si>
  <si>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</si>
  <si>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</si>
  <si>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</si>
  <si>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</si>
  <si>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</si>
  <si>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</si>
  <si>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</si>
  <si>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</si>
  <si>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</si>
  <si>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</si>
  <si>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</si>
  <si>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</si>
  <si>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</si>
  <si>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</si>
  <si>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</si>
  <si>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</si>
  <si>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</si>
  <si>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</si>
  <si>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</si>
  <si>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</si>
  <si>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</si>
  <si>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</si>
  <si>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</si>
  <si>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</si>
  <si>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</si>
  <si>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</si>
  <si>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</si>
  <si>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</si>
  <si>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</si>
  <si>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</si>
  <si>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</si>
  <si>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</si>
  <si>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</si>
  <si>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</si>
  <si>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</si>
  <si>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</si>
  <si>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</si>
  <si>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</si>
  <si>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</si>
  <si>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</si>
  <si>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</si>
  <si>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</si>
  <si>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</si>
  <si>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</si>
  <si>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</si>
  <si>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</si>
  <si>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</si>
  <si>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</si>
  <si>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</si>
  <si>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</si>
  <si>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</si>
  <si>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</si>
  <si>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</si>
  <si>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</si>
  <si>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</si>
  <si>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</si>
  <si>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</si>
  <si>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</si>
  <si>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</si>
  <si>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</si>
  <si>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</si>
  <si>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</si>
  <si>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</si>
  <si>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</si>
  <si>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</si>
  <si>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</si>
  <si>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</si>
  <si>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</si>
  <si>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</si>
  <si>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</si>
  <si>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</si>
  <si>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</si>
  <si>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</si>
  <si>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</si>
  <si>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</si>
  <si>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</si>
  <si>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</si>
  <si>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</si>
  <si>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</si>
  <si>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</si>
  <si>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</si>
  <si>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</si>
  <si>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</si>
  <si>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</si>
  <si>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</si>
  <si>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</si>
  <si>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</si>
  <si>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</si>
  <si>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</si>
  <si>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</si>
  <si>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</si>
  <si>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</si>
  <si>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</si>
  <si>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</si>
  <si>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</si>
  <si>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</si>
  <si>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</si>
  <si>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</si>
  <si>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</si>
  <si>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</si>
  <si>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</si>
  <si>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</si>
  <si>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</si>
  <si>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</si>
  <si>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</si>
  <si>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</si>
  <si>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</si>
  <si>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</si>
  <si>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</si>
  <si>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</si>
  <si>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</si>
  <si>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</si>
  <si>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</si>
  <si>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</si>
  <si>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</si>
  <si>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</si>
  <si>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</si>
  <si>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</si>
  <si>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</si>
  <si>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</si>
  <si>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</si>
  <si>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</si>
  <si>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</si>
  <si>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</si>
  <si>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</si>
  <si>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</si>
  <si>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</si>
  <si>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</si>
  <si>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</si>
  <si>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</si>
  <si>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</si>
  <si>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</si>
  <si>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</si>
  <si>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</si>
  <si>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</si>
  <si>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</si>
  <si>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</si>
  <si>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</si>
  <si>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</si>
  <si>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</si>
  <si>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</si>
  <si>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</si>
  <si>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</si>
  <si>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</si>
  <si>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</si>
  <si>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</si>
  <si>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</si>
  <si>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</si>
  <si>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</si>
  <si>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</si>
  <si>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</si>
  <si>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</si>
  <si>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</si>
  <si>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</si>
  <si>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</si>
  <si>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</si>
  <si>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</si>
  <si>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</si>
  <si>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</si>
  <si>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</si>
  <si>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</si>
  <si>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</si>
  <si>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</si>
  <si>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</si>
  <si>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</si>
  <si>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</si>
  <si>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</si>
  <si>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</si>
  <si>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</si>
  <si>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</si>
  <si>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</si>
  <si>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</si>
  <si>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</si>
  <si>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</si>
  <si>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</si>
  <si>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</si>
  <si>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</si>
  <si>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</si>
  <si>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</si>
  <si>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</si>
  <si>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</si>
  <si>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</si>
  <si>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</si>
  <si>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</si>
  <si>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</si>
  <si>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</si>
  <si>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</si>
  <si>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</si>
  <si>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</si>
  <si>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</si>
  <si>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</si>
  <si>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</si>
  <si>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</si>
  <si>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</si>
  <si>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</si>
  <si>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</si>
  <si>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</si>
  <si>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</si>
  <si>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</si>
  <si>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</si>
  <si>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</si>
  <si>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</si>
  <si>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</si>
  <si>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</si>
  <si>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</si>
  <si>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</si>
  <si>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</si>
  <si>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</si>
  <si>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</si>
  <si>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</si>
  <si>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</si>
  <si>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</si>
  <si>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</si>
  <si>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</si>
  <si>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</si>
  <si>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</si>
  <si>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</si>
  <si>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</si>
  <si>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</si>
  <si>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</si>
  <si>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</si>
  <si>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</si>
  <si>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</si>
  <si>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</si>
  <si>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</si>
  <si>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</si>
  <si>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</si>
  <si>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</si>
  <si>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</si>
  <si>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</si>
  <si>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</si>
  <si>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</si>
  <si>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</si>
  <si>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</si>
  <si>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</si>
  <si>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</si>
  <si>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</si>
  <si>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</si>
  <si>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</si>
  <si>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</si>
  <si>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</si>
  <si>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</si>
  <si>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</si>
  <si>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</si>
  <si>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</si>
  <si>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</si>
  <si>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</si>
  <si>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</si>
  <si>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</si>
  <si>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</si>
  <si>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</si>
  <si>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</si>
  <si>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</si>
  <si>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</si>
  <si>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</si>
  <si>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</si>
  <si>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</si>
  <si>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</si>
  <si>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</si>
  <si>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</si>
  <si>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</si>
  <si>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</si>
  <si>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</si>
  <si>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</si>
  <si>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</si>
  <si>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</si>
  <si>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</si>
  <si>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</si>
  <si>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</si>
  <si>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</si>
  <si>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</si>
  <si>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</si>
  <si>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</si>
  <si>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</si>
  <si>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</si>
  <si>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</si>
  <si>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</si>
  <si>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</si>
  <si>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</si>
  <si>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</si>
  <si>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</si>
  <si>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</si>
  <si>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</si>
  <si>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</si>
  <si>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</si>
  <si>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</si>
  <si>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</si>
  <si>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</si>
  <si>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</si>
  <si>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</si>
  <si>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</si>
  <si>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</si>
  <si>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</si>
  <si>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</si>
  <si>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</si>
  <si>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</si>
  <si>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</si>
  <si>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</si>
  <si>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</si>
  <si>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</si>
  <si>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</si>
  <si>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</si>
  <si>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</si>
  <si>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</si>
  <si>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</si>
  <si>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</si>
  <si>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</si>
  <si>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</si>
  <si>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</si>
  <si>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</si>
  <si>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</si>
  <si>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</si>
  <si>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</si>
  <si>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</si>
  <si>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</si>
  <si>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</si>
  <si>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</si>
  <si>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</si>
  <si>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</si>
  <si>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</si>
  <si>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</si>
  <si>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</si>
  <si>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</si>
  <si>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</si>
  <si>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</si>
  <si>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</si>
  <si>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</si>
  <si>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</si>
  <si>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</si>
  <si>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</si>
  <si>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</si>
  <si>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</si>
  <si>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</si>
  <si>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</si>
  <si>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</si>
  <si>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</si>
  <si>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</si>
  <si>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</si>
  <si>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</si>
  <si>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</si>
  <si>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</si>
  <si>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</si>
  <si>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</si>
  <si>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</si>
  <si>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</si>
  <si>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</si>
  <si>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</si>
  <si>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</si>
  <si>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</si>
  <si>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</si>
  <si>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</si>
  <si>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</si>
  <si>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</si>
  <si>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</si>
  <si>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</si>
  <si>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</si>
  <si>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</si>
  <si>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</si>
  <si>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</si>
  <si>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</si>
  <si>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</si>
  <si>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</si>
  <si>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</si>
  <si>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</si>
  <si>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</si>
  <si>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</si>
  <si>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</si>
  <si>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</si>
  <si>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</si>
  <si>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</si>
  <si>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</si>
  <si>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</si>
  <si>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</si>
  <si>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</si>
  <si>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</si>
  <si>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</si>
  <si>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</si>
  <si>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</si>
  <si>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</si>
  <si>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</si>
  <si>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</si>
  <si>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</si>
  <si>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</si>
  <si>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</si>
  <si>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</si>
  <si>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</si>
  <si>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</si>
  <si>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</si>
  <si>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</si>
  <si>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</si>
  <si>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</si>
  <si>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</si>
  <si>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</si>
  <si>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</si>
  <si>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</si>
  <si>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</si>
  <si>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</si>
  <si>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</si>
  <si>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</si>
  <si>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</si>
  <si>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</si>
  <si>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</si>
  <si>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</si>
  <si>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</si>
  <si>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</si>
  <si>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</si>
  <si>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</si>
  <si>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</si>
  <si>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</si>
  <si>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</si>
  <si>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</si>
  <si>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</si>
  <si>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</si>
  <si>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</si>
  <si>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</si>
  <si>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</si>
  <si>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</si>
  <si>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</si>
  <si>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</si>
  <si>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</si>
  <si>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</si>
  <si>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</si>
  <si>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</si>
  <si>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</si>
  <si>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</si>
  <si>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</si>
  <si>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</si>
  <si>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</si>
  <si>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</si>
  <si>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</si>
  <si>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</si>
  <si>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</si>
  <si>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</si>
  <si>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</si>
  <si>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</si>
  <si>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</si>
  <si>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</si>
  <si>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</si>
  <si>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</si>
  <si>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</si>
  <si>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</si>
  <si>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</si>
  <si>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</si>
  <si>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</si>
  <si>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</si>
  <si>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</si>
  <si>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</si>
  <si>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</si>
  <si>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</si>
  <si>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</si>
  <si>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</si>
  <si>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</si>
  <si>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</si>
  <si>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</si>
  <si>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</si>
  <si>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</si>
  <si>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</si>
  <si>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</si>
  <si>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</si>
  <si>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</si>
  <si>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</si>
  <si>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</si>
  <si>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</si>
  <si>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</si>
  <si>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</si>
  <si>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</si>
  <si>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</si>
  <si>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</si>
  <si>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</si>
  <si>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</si>
  <si>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</si>
  <si>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</si>
  <si>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</si>
  <si>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</si>
  <si>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</si>
  <si>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</si>
  <si>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</si>
  <si>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</si>
  <si>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</si>
  <si>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</si>
  <si>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</si>
  <si>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</si>
  <si>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</si>
  <si>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</si>
  <si>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</si>
  <si>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</si>
  <si>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</si>
  <si>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</si>
  <si>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</si>
  <si>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</si>
  <si>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</si>
  <si>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</si>
  <si>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</si>
  <si>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</si>
  <si>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</si>
  <si>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</si>
  <si>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</si>
  <si>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</si>
  <si>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</si>
  <si>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</si>
  <si>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</si>
  <si>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</si>
  <si>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</si>
  <si>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</si>
  <si>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</si>
  <si>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</si>
  <si>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</si>
  <si>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</si>
  <si>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</si>
  <si>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</si>
  <si>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</si>
  <si>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</si>
  <si>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</si>
  <si>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</si>
  <si>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</si>
  <si>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</si>
  <si>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</si>
  <si>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</si>
  <si>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</si>
  <si>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</si>
  <si>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</si>
  <si>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</si>
  <si>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</si>
  <si>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</si>
  <si>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</si>
  <si>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</si>
  <si>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</si>
  <si>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</si>
  <si>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</si>
  <si>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</si>
  <si>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</si>
  <si>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</si>
  <si>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</si>
  <si>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</si>
  <si>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</si>
  <si>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</si>
  <si>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</si>
  <si>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</si>
  <si>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</si>
  <si>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</si>
  <si>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</si>
  <si>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</si>
  <si>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</si>
  <si>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</si>
  <si>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</si>
  <si>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</si>
  <si>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</si>
  <si>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</si>
  <si>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</si>
  <si>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</si>
  <si>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</si>
  <si>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</si>
  <si>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</si>
  <si>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</si>
  <si>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</si>
  <si>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</si>
  <si>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</si>
  <si>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</si>
  <si>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</si>
  <si>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</si>
  <si>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</si>
  <si>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</si>
  <si>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</si>
  <si>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</si>
  <si>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</si>
  <si>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</si>
  <si>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</si>
  <si>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</si>
  <si>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</si>
  <si>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</si>
  <si>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</si>
  <si>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</si>
  <si>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</si>
  <si>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</si>
  <si>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</si>
  <si>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</si>
  <si>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</si>
  <si>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</si>
  <si>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</si>
  <si>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</si>
  <si>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</si>
  <si>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</si>
  <si>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</si>
  <si>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</si>
  <si>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</si>
  <si>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</si>
  <si>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</si>
  <si>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</si>
  <si>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</si>
  <si>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</si>
  <si>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</si>
  <si>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</si>
  <si>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</si>
  <si>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</si>
  <si>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</si>
  <si>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</si>
  <si>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</si>
  <si>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</si>
  <si>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</si>
  <si>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</si>
  <si>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</si>
  <si>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</si>
  <si>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</si>
  <si>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</si>
  <si>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</si>
  <si>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</si>
  <si>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</si>
  <si>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</si>
  <si>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</si>
  <si>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</si>
  <si>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</si>
  <si>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</si>
  <si>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</si>
  <si>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</si>
  <si>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</si>
  <si>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</si>
  <si>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</si>
  <si>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</si>
  <si>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</si>
  <si>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</si>
  <si>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</si>
  <si>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</si>
  <si>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</si>
  <si>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</si>
  <si>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</si>
  <si>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</si>
  <si>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</si>
  <si>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</si>
  <si>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</si>
  <si>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</si>
  <si>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</si>
  <si>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</si>
  <si>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</si>
  <si>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</si>
  <si>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</si>
  <si>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</si>
  <si>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</si>
  <si>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</si>
  <si>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</si>
  <si>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</si>
  <si>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</si>
  <si>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</si>
  <si>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</si>
  <si>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</si>
  <si>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</si>
  <si>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</si>
  <si>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</si>
  <si>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</si>
  <si>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</si>
  <si>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</si>
  <si>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</si>
  <si>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</si>
  <si>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</si>
  <si>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</si>
  <si>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</si>
  <si>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</si>
  <si>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</si>
  <si>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</si>
  <si>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</si>
  <si>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</si>
  <si>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</si>
  <si>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</si>
  <si>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</si>
  <si>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</si>
  <si>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</si>
  <si>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</si>
  <si>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</si>
  <si>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</si>
  <si>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</si>
  <si>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</si>
  <si>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</si>
  <si>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</si>
  <si>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</si>
  <si>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</si>
  <si>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</si>
  <si>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</si>
  <si>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</si>
  <si>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</si>
  <si>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</si>
  <si>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</si>
  <si>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</si>
  <si>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</si>
  <si>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</si>
  <si>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</si>
  <si>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</si>
  <si>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</si>
  <si>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</si>
  <si>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</si>
  <si>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</si>
  <si>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</si>
  <si>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</si>
  <si>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</si>
  <si>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</si>
  <si>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</si>
  <si>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</si>
  <si>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</si>
  <si>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</si>
  <si>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</si>
  <si>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</si>
  <si>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</si>
  <si>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</si>
  <si>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</si>
  <si>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</si>
  <si>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</si>
  <si>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</si>
  <si>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</si>
  <si>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</si>
  <si>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</si>
  <si>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</si>
  <si>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</si>
  <si>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</si>
  <si>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</si>
  <si>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</si>
  <si>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</si>
  <si>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</si>
  <si>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</si>
  <si>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</si>
  <si>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</si>
  <si>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</si>
  <si>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</si>
  <si>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</si>
  <si>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</si>
  <si>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</si>
  <si>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</si>
  <si>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</si>
  <si>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</si>
  <si>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</si>
  <si>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</si>
  <si>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</si>
  <si>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</si>
  <si>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</si>
  <si>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</si>
  <si>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</si>
  <si>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</si>
  <si>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</si>
  <si>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</si>
  <si>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</si>
  <si>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</si>
  <si>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</si>
  <si>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</si>
  <si>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</si>
  <si>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</si>
  <si>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</si>
  <si>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</si>
  <si>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</si>
  <si>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</si>
  <si>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</si>
  <si>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</si>
  <si>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</si>
  <si>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</si>
  <si>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</si>
  <si>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</si>
  <si>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</si>
  <si>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</si>
  <si>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</si>
  <si>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</si>
  <si>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</si>
  <si>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</si>
  <si>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</si>
  <si>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</si>
  <si>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</si>
  <si>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</si>
  <si>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</si>
  <si>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</si>
  <si>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</si>
  <si>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</si>
  <si>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</si>
  <si>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</si>
  <si>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</si>
  <si>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</si>
  <si>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</si>
  <si>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</si>
  <si>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</si>
  <si>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</si>
  <si>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</si>
  <si>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</si>
  <si>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</si>
  <si>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</si>
  <si>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</si>
  <si>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</si>
  <si>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</si>
  <si>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</si>
  <si>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</si>
  <si>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</si>
  <si>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</si>
  <si>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</si>
  <si>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</si>
  <si>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</si>
  <si>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</si>
  <si>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</si>
  <si>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</si>
  <si>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</si>
  <si>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</si>
  <si>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</si>
  <si>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</si>
  <si>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</si>
  <si>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</si>
  <si>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</si>
  <si>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</si>
  <si>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</si>
  <si>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</si>
  <si>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</si>
  <si>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</si>
  <si>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</si>
  <si>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</si>
  <si>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</si>
  <si>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</si>
  <si>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</si>
  <si>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</si>
  <si>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</si>
  <si>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</si>
  <si>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</si>
  <si>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</si>
  <si>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</si>
  <si>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</si>
  <si>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</si>
  <si>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</si>
  <si>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</si>
  <si>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</si>
  <si>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</si>
  <si>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</si>
  <si>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</si>
  <si>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</si>
  <si>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</si>
  <si>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</si>
  <si>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</si>
  <si>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</si>
  <si>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</si>
  <si>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</si>
  <si>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</si>
  <si>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</si>
  <si>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</si>
  <si>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</si>
  <si>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</si>
  <si>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</si>
  <si>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</si>
  <si>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</si>
  <si>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</si>
  <si>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</si>
  <si>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</si>
  <si>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</si>
  <si>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</si>
  <si>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</si>
  <si>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</si>
  <si>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</si>
  <si>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</si>
  <si>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</si>
  <si>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</si>
  <si>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</si>
  <si>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</si>
  <si>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</si>
  <si>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</si>
  <si>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</si>
  <si>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</si>
  <si>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</si>
  <si>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</si>
  <si>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</si>
  <si>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</si>
  <si>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</si>
  <si>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</si>
  <si>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</si>
  <si>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</si>
  <si>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</si>
  <si>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</si>
  <si>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</si>
  <si>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</si>
  <si>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</si>
  <si>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</si>
  <si>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</si>
  <si>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</si>
  <si>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</si>
  <si>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</si>
  <si>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</si>
  <si>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</si>
  <si>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</si>
  <si>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</si>
  <si>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</si>
  <si>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</si>
  <si>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</si>
  <si>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</si>
  <si>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</si>
  <si>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</si>
  <si>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</si>
  <si>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</si>
  <si>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</si>
  <si>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</si>
  <si>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</si>
  <si>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</si>
  <si>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</si>
  <si>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</si>
  <si>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</si>
  <si>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</si>
  <si>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</si>
  <si>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</si>
  <si>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</si>
  <si>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</si>
  <si>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</si>
  <si>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</si>
  <si>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</si>
  <si>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</si>
  <si>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</si>
  <si>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</si>
  <si>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</si>
  <si>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</si>
  <si>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</si>
  <si>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</si>
  <si>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</si>
  <si>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</si>
  <si>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</si>
  <si>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</si>
  <si>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</si>
  <si>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</si>
  <si>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</si>
  <si>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</si>
  <si>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</si>
  <si>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</si>
  <si>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</si>
  <si>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</si>
  <si>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</si>
  <si>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</si>
  <si>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</si>
  <si>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</si>
  <si>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</si>
  <si>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</si>
  <si>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</si>
  <si>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</si>
  <si>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</si>
  <si>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</si>
  <si>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</si>
  <si>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</si>
  <si>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</si>
  <si>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</si>
  <si>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</si>
  <si>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</si>
  <si>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</si>
  <si>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</si>
  <si>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</si>
  <si>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</si>
  <si>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</si>
  <si>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</si>
  <si>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</si>
  <si>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</si>
  <si>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</si>
  <si>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</si>
  <si>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</si>
  <si>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</si>
  <si>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</si>
  <si>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</si>
  <si>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</si>
  <si>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</si>
  <si>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</si>
  <si>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</si>
  <si>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</si>
  <si>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</si>
  <si>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</si>
  <si>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</si>
  <si>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</si>
  <si>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</si>
  <si>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</si>
  <si>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</si>
  <si>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</si>
  <si>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</si>
  <si>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</si>
  <si>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</si>
  <si>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</si>
  <si>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</si>
  <si>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</si>
  <si>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</si>
  <si>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</si>
  <si>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</si>
  <si>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</si>
  <si>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</si>
  <si>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</si>
  <si>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</si>
  <si>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</si>
  <si>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</si>
  <si>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</si>
  <si>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</si>
  <si>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</si>
  <si>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</si>
  <si>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</si>
  <si>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</si>
  <si>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</si>
  <si>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</si>
  <si>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</si>
  <si>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</si>
  <si>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</si>
  <si>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</si>
  <si>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</si>
  <si>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</si>
  <si>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</si>
  <si>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</si>
  <si>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</si>
  <si>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</si>
  <si>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</si>
  <si>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</si>
  <si>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</si>
  <si>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</si>
  <si>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</si>
  <si>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</si>
  <si>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</si>
  <si>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</si>
  <si>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</si>
  <si>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</si>
  <si>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</si>
  <si>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</si>
  <si>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</si>
  <si>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</si>
  <si>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</si>
  <si>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</si>
  <si>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</si>
  <si>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</si>
  <si>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</si>
  <si>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</si>
  <si>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</si>
  <si>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</si>
  <si>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</si>
  <si>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</si>
  <si>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</si>
  <si>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</si>
  <si>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</si>
  <si>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</si>
  <si>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</si>
  <si>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</si>
  <si>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</si>
  <si>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</si>
  <si>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</si>
  <si>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</si>
  <si>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</si>
  <si>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</si>
  <si>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</si>
  <si>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</si>
  <si>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</si>
  <si>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</si>
  <si>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</si>
  <si>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</si>
  <si>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</si>
  <si>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</si>
  <si>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</si>
  <si>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</si>
  <si>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</si>
  <si>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</si>
  <si>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</si>
  <si>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</si>
  <si>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</si>
  <si>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</si>
  <si>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</si>
  <si>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</si>
  <si>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</si>
  <si>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</si>
  <si>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</si>
  <si>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</si>
  <si>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</si>
  <si>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</si>
  <si>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</si>
  <si>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</si>
  <si>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</si>
  <si>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</si>
  <si>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</si>
  <si>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</si>
  <si>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</si>
  <si>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</si>
  <si>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</si>
  <si>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</si>
  <si>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</si>
  <si>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</si>
  <si>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</si>
  <si>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</si>
  <si>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</si>
  <si>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</si>
  <si>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</si>
  <si>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</si>
  <si>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</si>
  <si>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</si>
  <si>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</si>
  <si>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</si>
  <si>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</si>
  <si>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</si>
  <si>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</si>
  <si>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</si>
  <si>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</si>
  <si>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</si>
  <si>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</si>
  <si>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</si>
  <si>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</si>
  <si>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</si>
  <si>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</si>
  <si>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</si>
  <si>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</si>
  <si>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</si>
  <si>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</si>
  <si>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</si>
  <si>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</si>
  <si>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</si>
  <si>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</si>
  <si>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</si>
  <si>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</si>
  <si>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</si>
  <si>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</si>
  <si>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</si>
  <si>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</si>
  <si>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</si>
  <si>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</si>
  <si>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</si>
  <si>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</si>
  <si>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</si>
  <si>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</si>
  <si>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</si>
  <si>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</si>
  <si>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</si>
  <si>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</si>
  <si>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</si>
  <si>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</si>
  <si>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</si>
  <si>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</si>
  <si>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</si>
  <si>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</si>
  <si>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</si>
  <si>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</si>
  <si>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</si>
  <si>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</si>
  <si>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</si>
  <si>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</si>
  <si>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</si>
  <si>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</si>
  <si>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</si>
  <si>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</si>
  <si>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</si>
  <si>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</si>
  <si>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</si>
  <si>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</si>
  <si>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</si>
  <si>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</si>
  <si>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</si>
  <si>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</si>
  <si>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</si>
  <si>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</si>
  <si>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</si>
  <si>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</si>
  <si>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</si>
  <si>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</si>
  <si>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</si>
  <si>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</si>
  <si>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</si>
  <si>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</si>
  <si>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</si>
  <si>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</si>
  <si>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</si>
  <si>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</si>
  <si>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</si>
  <si>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</si>
  <si>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</si>
  <si>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</si>
  <si>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</si>
  <si>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</si>
  <si>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</si>
  <si>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</si>
  <si>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</si>
  <si>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</si>
  <si>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</si>
  <si>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</si>
  <si>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</si>
  <si>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</si>
  <si>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</si>
  <si>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</si>
  <si>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</si>
  <si>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</si>
  <si>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</si>
  <si>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</si>
  <si>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</si>
  <si>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</si>
  <si>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</si>
  <si>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</si>
  <si>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</si>
  <si>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</si>
  <si>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</si>
  <si>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</si>
  <si>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</si>
  <si>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</si>
  <si>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</si>
  <si>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</si>
  <si>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</si>
  <si>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</si>
  <si>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</si>
  <si>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</si>
  <si>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</si>
  <si>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</si>
  <si>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</si>
  <si>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</si>
  <si>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</si>
  <si>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</si>
  <si>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</si>
  <si>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</si>
  <si>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</si>
  <si>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</si>
  <si>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</si>
  <si>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</si>
  <si>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</si>
  <si>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</si>
  <si>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</si>
  <si>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</si>
  <si>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</si>
  <si>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</si>
  <si>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</si>
  <si>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</si>
  <si>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</si>
  <si>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</si>
  <si>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</si>
  <si>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</si>
  <si>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</si>
  <si>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</si>
  <si>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</si>
  <si>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</si>
  <si>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</si>
  <si>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</si>
  <si>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</si>
  <si>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</si>
  <si>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</si>
  <si>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</si>
  <si>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</si>
  <si>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</si>
  <si>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</si>
  <si>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</si>
  <si>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</si>
  <si>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</si>
  <si>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</si>
  <si>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</si>
  <si>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</si>
  <si>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</si>
  <si>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</si>
  <si>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</si>
  <si>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</si>
  <si>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</si>
  <si>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</si>
  <si>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</si>
  <si>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</si>
  <si>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</si>
  <si>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</si>
  <si>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</si>
  <si>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</si>
  <si>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</si>
  <si>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</si>
  <si>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</si>
  <si>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</si>
  <si>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</si>
  <si>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</si>
  <si>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</si>
  <si>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</si>
  <si>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</si>
  <si>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</si>
  <si>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</si>
  <si>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</si>
  <si>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</si>
  <si>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</si>
  <si>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</si>
  <si>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</si>
  <si>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</si>
  <si>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</si>
  <si>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</si>
  <si>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</si>
  <si>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</si>
  <si>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</si>
  <si>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</si>
  <si>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</si>
  <si>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</si>
  <si>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</si>
  <si>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</si>
  <si>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</si>
  <si>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</si>
  <si>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</si>
  <si>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</si>
  <si>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</si>
  <si>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</si>
  <si>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</si>
  <si>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</si>
  <si>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</si>
  <si>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</si>
  <si>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</si>
  <si>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</si>
  <si>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</si>
  <si>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</si>
  <si>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</si>
  <si>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</si>
  <si>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</si>
  <si>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</si>
  <si>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</si>
  <si>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</si>
  <si>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</si>
  <si>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</si>
  <si>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</si>
  <si>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</si>
  <si>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</si>
  <si>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</si>
  <si>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</si>
  <si>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</si>
  <si>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</si>
  <si>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</si>
  <si>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</si>
  <si>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</si>
  <si>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</si>
  <si>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</si>
  <si>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</si>
  <si>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</si>
  <si>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</si>
  <si>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</si>
  <si>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</si>
  <si>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</si>
  <si>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</si>
  <si>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</si>
  <si>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</si>
  <si>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</si>
  <si>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</si>
  <si>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</si>
  <si>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</si>
  <si>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</si>
  <si>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</si>
  <si>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</si>
  <si>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</si>
  <si>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</si>
  <si>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</si>
  <si>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</si>
  <si>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</si>
  <si>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</si>
  <si>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</si>
  <si>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</si>
  <si>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</si>
  <si>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</si>
  <si>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</si>
  <si>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</si>
  <si>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</si>
  <si>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</si>
  <si>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</si>
  <si>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</si>
  <si>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</si>
  <si>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</si>
  <si>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</si>
  <si>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</si>
  <si>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</si>
  <si>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</si>
  <si>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</si>
  <si>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</si>
  <si>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</si>
  <si>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</si>
  <si>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</si>
  <si>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</si>
  <si>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</si>
  <si>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</si>
  <si>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</si>
  <si>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</si>
  <si>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</si>
  <si>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</si>
  <si>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</si>
  <si>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</si>
  <si>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</si>
  <si>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</si>
  <si>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</si>
  <si>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</si>
  <si>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</si>
  <si>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</si>
  <si>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</si>
  <si>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</si>
  <si>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</si>
  <si>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</si>
  <si>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</si>
  <si>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</si>
  <si>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</si>
  <si>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</si>
  <si>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</si>
  <si>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</si>
  <si>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</si>
  <si>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</si>
  <si>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</si>
  <si>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</si>
  <si>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</si>
  <si>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</si>
  <si>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</si>
  <si>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</si>
  <si>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</si>
  <si>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</si>
  <si>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</si>
  <si>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</si>
  <si>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</si>
  <si>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</si>
  <si>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</si>
  <si>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</si>
  <si>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</si>
  <si>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</si>
  <si>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</si>
  <si>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</si>
  <si>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</si>
  <si>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</si>
  <si>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</si>
  <si>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</si>
  <si>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</si>
  <si>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</si>
  <si>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</si>
  <si>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</si>
  <si>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</si>
  <si>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</si>
  <si>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</si>
  <si>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</si>
  <si>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</si>
  <si>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</si>
  <si>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</si>
  <si>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</si>
  <si>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</si>
  <si>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</si>
  <si>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</si>
  <si>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</si>
  <si>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</si>
  <si>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</si>
  <si>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</si>
  <si>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</si>
  <si>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</si>
  <si>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</si>
  <si>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</si>
  <si>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</si>
  <si>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</si>
  <si>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</si>
  <si>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</si>
  <si>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</si>
  <si>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</si>
  <si>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</si>
  <si>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</si>
  <si>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</si>
  <si>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</si>
  <si>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</si>
  <si>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</si>
  <si>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</si>
  <si>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</si>
  <si>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</si>
  <si>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</si>
  <si>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</si>
  <si>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</si>
  <si>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</si>
  <si>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</si>
  <si>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</si>
  <si>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</si>
  <si>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</si>
  <si>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</si>
  <si>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</si>
  <si>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</si>
  <si>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</si>
  <si>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</si>
  <si>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</si>
  <si>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</si>
  <si>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</si>
  <si>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</si>
  <si>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</si>
  <si>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</si>
  <si>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</si>
  <si>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</si>
  <si>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</si>
  <si>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</si>
  <si>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</si>
  <si>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</si>
  <si>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</si>
  <si>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</si>
  <si>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</si>
  <si>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</si>
  <si>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</si>
  <si>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</si>
  <si>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</si>
  <si>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</si>
  <si>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</si>
  <si>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</si>
  <si>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</si>
  <si>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</si>
  <si>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</si>
  <si>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</si>
  <si>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</si>
  <si>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</si>
  <si>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</si>
  <si>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</si>
  <si>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</si>
  <si>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</si>
  <si>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</si>
  <si>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</si>
  <si>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</si>
  <si>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</si>
  <si>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</si>
  <si>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</si>
  <si>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</si>
  <si>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</si>
  <si>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</si>
  <si>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</si>
  <si>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</si>
  <si>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</si>
  <si>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</si>
  <si>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</si>
  <si>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</si>
  <si>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</si>
  <si>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</si>
  <si>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</si>
  <si>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</si>
  <si>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</si>
  <si>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</si>
  <si>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</si>
  <si>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</si>
  <si>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</si>
  <si>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</si>
  <si>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</si>
  <si>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</si>
  <si>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</si>
  <si>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</si>
  <si>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</si>
  <si>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</si>
  <si>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</si>
  <si>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</si>
  <si>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</si>
  <si>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</si>
  <si>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</si>
  <si>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</si>
  <si>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</si>
  <si>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</si>
  <si>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</si>
  <si>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</si>
  <si>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</si>
  <si>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</si>
  <si>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</si>
  <si>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</si>
  <si>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</si>
  <si>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</si>
  <si>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</si>
  <si>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</si>
  <si>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</si>
  <si>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</si>
  <si>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</si>
  <si>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</si>
  <si>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</si>
  <si>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</si>
  <si>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</si>
  <si>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</si>
  <si>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</si>
  <si>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</si>
  <si>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</si>
  <si>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</si>
  <si>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</si>
  <si>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</si>
  <si>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</si>
  <si>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</si>
  <si>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</si>
  <si>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</si>
  <si>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</si>
  <si>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</si>
  <si>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</si>
  <si>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</si>
  <si>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</si>
  <si>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</si>
  <si>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</si>
  <si>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</si>
  <si>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</si>
  <si>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</si>
  <si>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</si>
  <si>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</si>
  <si>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</si>
  <si>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</si>
  <si>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</si>
  <si>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</si>
  <si>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</si>
  <si>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</si>
  <si>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</si>
  <si>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</si>
  <si>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</si>
  <si>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</si>
  <si>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</si>
  <si>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</si>
  <si>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</si>
  <si>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</si>
  <si>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</si>
  <si>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</si>
  <si>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</si>
  <si>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</si>
  <si>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</si>
  <si>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</si>
  <si>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</si>
  <si>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</si>
  <si>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</si>
  <si>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</si>
  <si>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</si>
  <si>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</si>
  <si>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</si>
  <si>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</si>
  <si>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</si>
  <si>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</si>
  <si>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</si>
  <si>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</si>
  <si>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</si>
  <si>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</si>
  <si>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</si>
  <si>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</si>
  <si>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</si>
  <si>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</si>
  <si>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</si>
  <si>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</si>
  <si>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</si>
  <si>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</si>
  <si>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</si>
  <si>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</si>
  <si>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</si>
  <si>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</si>
  <si>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</si>
  <si>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</si>
  <si>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</si>
  <si>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</si>
  <si>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</si>
  <si>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</si>
  <si>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</si>
  <si>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</si>
  <si>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</si>
  <si>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</si>
  <si>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</si>
  <si>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</si>
  <si>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</si>
  <si>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</si>
  <si>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</si>
  <si>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</si>
  <si>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</si>
  <si>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</si>
  <si>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</si>
  <si>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</si>
  <si>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</si>
  <si>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</si>
  <si>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</si>
  <si>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</si>
  <si>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</si>
  <si>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</si>
  <si>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</si>
  <si>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</si>
  <si>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</si>
  <si>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</si>
  <si>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</si>
  <si>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</si>
  <si>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</si>
  <si>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</si>
  <si>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</si>
  <si>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</si>
  <si>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</si>
  <si>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</si>
  <si>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</si>
  <si>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</si>
  <si>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</si>
  <si>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</si>
  <si>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</si>
  <si>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</si>
  <si>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</si>
  <si>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</si>
  <si>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</si>
  <si>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</si>
  <si>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</si>
  <si>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</si>
  <si>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</si>
  <si>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</si>
  <si>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</si>
  <si>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</si>
  <si>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</si>
  <si>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</si>
  <si>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</si>
  <si>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</si>
  <si>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</si>
  <si>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</si>
  <si>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</si>
  <si>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</si>
  <si>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</si>
  <si>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</si>
  <si>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</si>
  <si>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</si>
  <si>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</si>
  <si>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</si>
  <si>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</si>
  <si>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</si>
  <si>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</si>
  <si>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</si>
  <si>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</si>
  <si>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</si>
  <si>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</si>
  <si>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</si>
  <si>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</si>
  <si>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</si>
  <si>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</si>
  <si>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</si>
  <si>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</si>
  <si>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</si>
  <si>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</si>
  <si>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</si>
  <si>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</si>
  <si>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</si>
  <si>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</si>
  <si>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</si>
  <si>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</si>
  <si>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</si>
  <si>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</si>
  <si>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</si>
  <si>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</si>
  <si>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</si>
  <si>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</si>
  <si>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</si>
  <si>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</si>
  <si>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</si>
  <si>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</si>
  <si>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</si>
  <si>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</si>
  <si>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</si>
  <si>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</si>
  <si>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</si>
  <si>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</si>
  <si>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</si>
  <si>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</si>
  <si>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</si>
  <si>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</si>
  <si>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</si>
  <si>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</si>
  <si>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</si>
  <si>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</si>
  <si>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</si>
  <si>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</si>
  <si>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</si>
  <si>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</si>
  <si>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</si>
  <si>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</si>
  <si>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</si>
  <si>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</si>
  <si>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</si>
  <si>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</si>
  <si>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</si>
  <si>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</si>
  <si>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</si>
  <si>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</si>
  <si>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</si>
  <si>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</si>
  <si>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</si>
  <si>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</si>
  <si>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</si>
  <si>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</si>
  <si>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</si>
  <si>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</si>
  <si>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</si>
  <si>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</si>
  <si>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</si>
  <si>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</si>
  <si>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</si>
  <si>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</si>
  <si>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</si>
  <si>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</si>
  <si>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</si>
  <si>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</si>
  <si>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</si>
  <si>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</si>
  <si>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</si>
  <si>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</si>
  <si>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</si>
  <si>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</si>
  <si>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</si>
  <si>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</si>
  <si>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</si>
  <si>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</si>
  <si>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</si>
  <si>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</si>
  <si>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</si>
  <si>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</si>
  <si>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</si>
  <si>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</si>
  <si>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</si>
  <si>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</si>
  <si>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</si>
  <si>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</si>
  <si>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</si>
  <si>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</si>
  <si>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</si>
  <si>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</si>
  <si>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</si>
  <si>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</si>
  <si>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</si>
  <si>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</si>
  <si>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</si>
  <si>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</si>
  <si>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</si>
  <si>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</si>
  <si>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</si>
  <si>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</si>
  <si>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</si>
  <si>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</si>
  <si>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</si>
  <si>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</si>
  <si>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</si>
  <si>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</si>
  <si>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</si>
  <si>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</si>
  <si>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</si>
  <si>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</si>
  <si>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</si>
  <si>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</si>
  <si>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</si>
  <si>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</si>
  <si>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</si>
  <si>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</si>
  <si>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</si>
  <si>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</si>
  <si>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</si>
  <si>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</si>
  <si>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</si>
  <si>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</si>
  <si>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</si>
  <si>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</si>
  <si>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</si>
  <si>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</si>
  <si>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</si>
  <si>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</si>
  <si>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</si>
  <si>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</si>
  <si>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</si>
  <si>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</si>
  <si>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</si>
  <si>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</si>
  <si>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</si>
  <si>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</si>
  <si>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</si>
  <si>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</si>
  <si>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</si>
  <si>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</si>
  <si>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</si>
  <si>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</si>
  <si>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</si>
  <si>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</si>
  <si>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</si>
  <si>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</si>
  <si>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</si>
  <si>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</si>
  <si>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</si>
  <si>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</si>
  <si>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</si>
  <si>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</si>
  <si>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</si>
  <si>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</si>
  <si>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</si>
  <si>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</si>
  <si>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</si>
  <si>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</si>
  <si>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</si>
  <si>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</si>
  <si>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</si>
  <si>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</si>
  <si>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</si>
  <si>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</si>
  <si>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</si>
  <si>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</si>
  <si>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</si>
  <si>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</si>
  <si>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</si>
  <si>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</si>
  <si>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</si>
  <si>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</si>
  <si>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</si>
  <si>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</si>
  <si>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</si>
  <si>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</si>
  <si>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</si>
  <si>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</si>
  <si>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</si>
  <si>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</si>
  <si>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</si>
  <si>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</si>
  <si>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</si>
  <si>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</si>
  <si>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</si>
  <si>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</si>
  <si>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</si>
  <si>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</si>
  <si>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</si>
  <si>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</si>
  <si>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</si>
  <si>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</si>
  <si>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</si>
  <si>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</si>
  <si>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</si>
  <si>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</si>
  <si>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</si>
  <si>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</si>
  <si>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</si>
  <si>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</si>
  <si>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</si>
  <si>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</si>
  <si>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</si>
  <si>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</si>
  <si>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</si>
  <si>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</si>
  <si>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</si>
  <si>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</si>
  <si>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</si>
  <si>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</si>
  <si>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</si>
  <si>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</si>
  <si>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</si>
  <si>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</si>
  <si>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</si>
  <si>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</si>
  <si>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</si>
  <si>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</si>
  <si>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</si>
  <si>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</si>
  <si>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</si>
  <si>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</si>
  <si>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</si>
  <si>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</si>
  <si>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</si>
  <si>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</si>
  <si>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</si>
  <si>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</si>
  <si>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</si>
  <si>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</si>
  <si>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</si>
  <si>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</si>
  <si>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</si>
  <si>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</si>
  <si>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</si>
  <si>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</si>
  <si>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</si>
  <si>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</si>
  <si>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</si>
  <si>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</si>
  <si>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</si>
  <si>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</si>
  <si>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</si>
  <si>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</si>
  <si>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</si>
  <si>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</si>
  <si>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</si>
  <si>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</si>
  <si>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</si>
  <si>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</si>
  <si>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</si>
  <si>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</si>
  <si>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</si>
  <si>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</si>
  <si>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</si>
  <si>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</si>
  <si>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</si>
  <si>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</si>
  <si>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</si>
  <si>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</si>
  <si>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</si>
  <si>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</si>
  <si>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</si>
  <si>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</si>
  <si>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</si>
  <si>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</si>
  <si>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</si>
  <si>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</si>
  <si>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</si>
  <si>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</si>
  <si>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</si>
  <si>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</si>
  <si>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</si>
  <si>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</si>
  <si>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</si>
  <si>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</si>
  <si>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</si>
  <si>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</si>
  <si>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</si>
  <si>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</si>
  <si>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</si>
  <si>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</si>
  <si>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</si>
  <si>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</si>
  <si>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</si>
  <si>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</si>
  <si>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</si>
  <si>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</si>
  <si>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</si>
  <si>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</si>
  <si>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</si>
  <si>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</si>
  <si>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</si>
  <si>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</si>
  <si>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</si>
  <si>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</si>
  <si>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</si>
  <si>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</si>
  <si>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</si>
  <si>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</si>
  <si>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</si>
  <si>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</si>
  <si>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</si>
  <si>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</si>
  <si>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</si>
  <si>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</si>
  <si>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</si>
  <si>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</si>
  <si>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</si>
  <si>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</si>
  <si>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</si>
  <si>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</si>
  <si>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</si>
  <si>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</si>
  <si>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</si>
  <si>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</si>
  <si>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</si>
  <si>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</si>
  <si>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</si>
  <si>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</si>
  <si>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</si>
  <si>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</si>
  <si>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</si>
  <si>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</si>
  <si>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</si>
  <si>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</si>
  <si>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</si>
  <si>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</si>
  <si>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</si>
  <si>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</si>
  <si>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</si>
  <si>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</si>
  <si>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</si>
  <si>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</si>
  <si>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</si>
  <si>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</si>
  <si>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</si>
  <si>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</si>
  <si>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</si>
  <si>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</si>
  <si>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</si>
  <si>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</si>
  <si>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</si>
  <si>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</si>
  <si>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</si>
  <si>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</si>
  <si>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</si>
  <si>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</si>
  <si>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</si>
  <si>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</si>
  <si>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</si>
  <si>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</si>
  <si>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</si>
  <si>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</si>
  <si>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</si>
  <si>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</si>
  <si>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</si>
  <si>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</si>
  <si>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</si>
  <si>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</si>
  <si>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</si>
  <si>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</si>
  <si>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</si>
  <si>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</si>
  <si>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</si>
  <si>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</si>
  <si>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</si>
  <si>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</si>
  <si>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</si>
  <si>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</si>
  <si>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</si>
  <si>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</si>
  <si>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</si>
  <si>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</si>
  <si>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</si>
  <si>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</si>
  <si>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</si>
  <si>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</si>
  <si>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</si>
  <si>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</si>
  <si>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</si>
  <si>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</si>
  <si>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</si>
  <si>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</si>
  <si>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</si>
  <si>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</si>
  <si>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</si>
  <si>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</si>
  <si>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</si>
  <si>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</si>
  <si>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</si>
  <si>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</si>
  <si>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</si>
  <si>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</si>
  <si>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</si>
  <si>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</si>
  <si>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</si>
  <si>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</si>
  <si>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</si>
  <si>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</si>
  <si>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</si>
  <si>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</si>
  <si>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</si>
  <si>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</si>
  <si>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</si>
  <si>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</si>
  <si>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</si>
  <si>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</si>
  <si>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</si>
  <si>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</si>
  <si>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</si>
  <si>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</si>
  <si>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</si>
  <si>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</si>
  <si>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</si>
  <si>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</si>
  <si>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</si>
  <si>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</si>
  <si>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</si>
  <si>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</si>
  <si>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</si>
  <si>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</si>
  <si>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</si>
  <si>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</si>
  <si>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</si>
  <si>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</si>
  <si>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</si>
  <si>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</si>
  <si>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</si>
  <si>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</si>
  <si>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</si>
  <si>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</si>
  <si>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</si>
  <si>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</si>
  <si>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</si>
  <si>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</si>
  <si>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</si>
  <si>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</si>
  <si>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</si>
  <si>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</si>
  <si>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</si>
  <si>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</si>
  <si>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</si>
  <si>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</si>
  <si>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</si>
  <si>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</si>
  <si>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</si>
  <si>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</si>
  <si>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</si>
  <si>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</si>
  <si>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</si>
  <si>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</si>
  <si>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</si>
  <si>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</si>
  <si>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</si>
  <si>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</si>
  <si>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</si>
  <si>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</si>
  <si>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</si>
  <si>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</si>
  <si>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</si>
  <si>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</si>
  <si>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</si>
  <si>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</si>
  <si>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</si>
  <si>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</si>
  <si>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</si>
  <si>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</si>
  <si>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</si>
  <si>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</si>
  <si>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</si>
  <si>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</si>
  <si>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</si>
  <si>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</si>
  <si>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</si>
  <si>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</si>
  <si>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</si>
  <si>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</si>
  <si>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</si>
  <si>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</si>
  <si>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</si>
  <si>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</si>
  <si>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</si>
  <si>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</si>
  <si>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</si>
  <si>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</si>
  <si>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</si>
  <si>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</si>
  <si>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</si>
  <si>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</si>
  <si>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</si>
  <si>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</si>
  <si>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</si>
  <si>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</si>
  <si>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</si>
  <si>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</si>
  <si>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</si>
  <si>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</si>
  <si>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</si>
  <si>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</si>
  <si>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</si>
  <si>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</si>
  <si>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</si>
  <si>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</si>
  <si>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</si>
  <si>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</si>
  <si>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</si>
  <si>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</si>
  <si>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</si>
  <si>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</si>
  <si>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</si>
  <si>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</si>
  <si>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</si>
  <si>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</si>
  <si>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</si>
  <si>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</si>
  <si>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</si>
  <si>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</si>
  <si>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</si>
  <si>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</si>
  <si>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</si>
  <si>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</si>
  <si>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</si>
  <si>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</si>
  <si>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</si>
  <si>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</si>
  <si>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</si>
  <si>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</si>
  <si>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</si>
  <si>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</si>
  <si>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</si>
  <si>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</si>
  <si>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</si>
  <si>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</si>
  <si>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</si>
  <si>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</si>
  <si>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</si>
  <si>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</si>
  <si>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</si>
  <si>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</si>
  <si>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</si>
  <si>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</si>
  <si>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</si>
  <si>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</si>
  <si>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</si>
  <si>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</si>
  <si>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</si>
  <si>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</si>
  <si>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</si>
  <si>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</si>
  <si>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</si>
  <si>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</si>
  <si>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</si>
  <si>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</si>
  <si>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</si>
  <si>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</si>
  <si>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</si>
  <si>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</si>
  <si>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</si>
  <si>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</si>
  <si>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</si>
  <si>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</si>
  <si>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</si>
  <si>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</si>
  <si>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</si>
  <si>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</si>
  <si>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</si>
  <si>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</si>
  <si>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</si>
  <si>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</si>
  <si>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</si>
  <si>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</si>
  <si>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</si>
  <si>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</si>
  <si>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</si>
  <si>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</si>
  <si>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</si>
  <si>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</si>
  <si>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</si>
  <si>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</si>
  <si>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</si>
  <si>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</si>
  <si>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</si>
  <si>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</si>
  <si>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</si>
  <si>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</si>
  <si>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</si>
  <si>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</si>
  <si>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</si>
  <si>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</si>
  <si>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</si>
  <si>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</si>
  <si>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</si>
  <si>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</si>
  <si>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</si>
  <si>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</si>
  <si>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</si>
  <si>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</si>
  <si>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</si>
  <si>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</si>
  <si>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</si>
  <si>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</si>
  <si>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</si>
  <si>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</si>
  <si>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</si>
  <si>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</si>
  <si>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</si>
  <si>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</si>
  <si>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</si>
  <si>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</si>
  <si>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</si>
  <si>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</si>
  <si>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</si>
  <si>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</si>
  <si>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</si>
  <si>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</si>
  <si>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</si>
  <si>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</si>
  <si>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</si>
  <si>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</si>
  <si>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</si>
  <si>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</si>
  <si>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</si>
  <si>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</si>
  <si>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</si>
  <si>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</si>
  <si>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</si>
  <si>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</si>
  <si>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</si>
  <si>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</si>
  <si>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</si>
  <si>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</si>
  <si>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</si>
  <si>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</si>
  <si>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</si>
  <si>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</si>
  <si>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</si>
  <si>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</si>
  <si>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</si>
  <si>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</si>
  <si>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</si>
  <si>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</si>
  <si>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</si>
  <si>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</si>
  <si>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</si>
  <si>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</si>
  <si>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</si>
  <si>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</si>
  <si>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</si>
  <si>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</si>
  <si>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</si>
  <si>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</si>
  <si>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</si>
  <si>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</si>
  <si>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</si>
  <si>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</si>
  <si>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</si>
  <si>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</si>
  <si>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</si>
  <si>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</si>
  <si>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</si>
  <si>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</si>
  <si>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</si>
  <si>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</si>
  <si>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</si>
  <si>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</si>
  <si>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</si>
  <si>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</si>
  <si>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</si>
  <si>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</si>
  <si>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</si>
  <si>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</si>
  <si>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</si>
  <si>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</si>
  <si>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</si>
  <si>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</si>
  <si>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</si>
  <si>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</si>
  <si>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</si>
  <si>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</si>
  <si>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</si>
  <si>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</si>
  <si>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</si>
  <si>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</si>
  <si>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</si>
  <si>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</si>
  <si>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</si>
  <si>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</si>
  <si>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</si>
  <si>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</si>
  <si>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</si>
  <si>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</si>
  <si>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</si>
  <si>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</si>
  <si>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</si>
  <si>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</si>
  <si>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</si>
  <si>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</si>
  <si>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</si>
  <si>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</si>
  <si>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</si>
  <si>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</si>
  <si>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</si>
  <si>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</si>
  <si>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</si>
  <si>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</si>
  <si>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</si>
  <si>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</si>
  <si>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</si>
  <si>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</si>
  <si>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</si>
  <si>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</si>
  <si>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</si>
  <si>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</si>
  <si>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</si>
  <si>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</si>
  <si>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</si>
  <si>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</si>
  <si>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</si>
  <si>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</si>
  <si>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</si>
  <si>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</si>
  <si>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</si>
  <si>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</si>
  <si>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</si>
  <si>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</si>
  <si>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</si>
  <si>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</si>
  <si>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</si>
  <si>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</si>
  <si>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</si>
  <si>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</si>
  <si>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</si>
  <si>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</si>
  <si>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</si>
  <si>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</si>
  <si>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</si>
  <si>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</si>
  <si>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</si>
  <si>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</si>
  <si>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</si>
  <si>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</si>
  <si>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</si>
  <si>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</si>
  <si>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</si>
  <si>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</si>
  <si>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</si>
  <si>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</si>
  <si>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</si>
  <si>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</si>
  <si>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</si>
  <si>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</si>
  <si>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</si>
  <si>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</si>
  <si>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</si>
  <si>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</si>
  <si>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</si>
  <si>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</si>
  <si>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</si>
  <si>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</si>
  <si>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</si>
  <si>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</si>
  <si>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</si>
  <si>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</si>
  <si>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</si>
  <si>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</si>
  <si>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</si>
  <si>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</si>
  <si>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</si>
  <si>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</si>
  <si>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</si>
  <si>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</si>
  <si>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</si>
  <si>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</si>
  <si>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</si>
  <si>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</si>
  <si>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</si>
  <si>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</si>
  <si>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</si>
  <si>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</si>
  <si>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</si>
  <si>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</si>
  <si>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</si>
  <si>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</si>
  <si>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</si>
  <si>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</si>
  <si>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</si>
  <si>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</si>
  <si>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</si>
  <si>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</si>
  <si>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</si>
  <si>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</si>
  <si>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</si>
  <si>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</si>
  <si>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</si>
  <si>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</si>
  <si>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</si>
  <si>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</si>
  <si>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</si>
  <si>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</si>
  <si>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</si>
  <si>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</si>
  <si>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</si>
  <si>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</si>
  <si>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</si>
  <si>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</si>
  <si>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</si>
  <si>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</si>
  <si>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</si>
  <si>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</si>
  <si>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</si>
  <si>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</si>
  <si>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</si>
  <si>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</si>
  <si>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</si>
  <si>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</si>
  <si>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</si>
  <si>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</si>
  <si>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</si>
  <si>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</si>
  <si>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</si>
  <si>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</si>
  <si>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</si>
  <si>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</si>
  <si>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</si>
  <si>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</si>
  <si>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</si>
  <si>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</si>
  <si>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</si>
  <si>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</si>
  <si>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</si>
  <si>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</si>
  <si>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</si>
  <si>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</si>
  <si>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</si>
  <si>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</si>
  <si>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</si>
  <si>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</si>
  <si>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</si>
  <si>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</si>
  <si>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</si>
  <si>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</si>
  <si>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</si>
  <si>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</si>
  <si>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</si>
  <si>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</si>
  <si>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</si>
  <si>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</si>
  <si>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</si>
  <si>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</si>
  <si>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</si>
  <si>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</si>
  <si>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</si>
  <si>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</si>
  <si>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</si>
  <si>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</si>
  <si>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</si>
  <si>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</si>
  <si>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</si>
  <si>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</si>
  <si>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</si>
  <si>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</si>
  <si>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</si>
  <si>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</si>
  <si>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</si>
  <si>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</si>
  <si>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</si>
  <si>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</si>
  <si>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</si>
  <si>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</si>
  <si>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</si>
  <si>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</si>
  <si>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</si>
  <si>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</si>
  <si>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</si>
  <si>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</si>
  <si>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</si>
  <si>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</si>
  <si>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</si>
  <si>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</si>
  <si>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</si>
  <si>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</si>
  <si>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</si>
  <si>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</si>
  <si>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</si>
  <si>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</si>
  <si>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</si>
  <si>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</si>
  <si>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</si>
  <si>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</si>
  <si>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</si>
  <si>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</si>
  <si>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</si>
  <si>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</si>
  <si>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</si>
  <si>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</si>
  <si>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</si>
  <si>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</si>
  <si>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</si>
  <si>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</si>
  <si>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</si>
  <si>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</si>
  <si>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</si>
  <si>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</si>
  <si>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</si>
  <si>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</si>
  <si>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</si>
  <si>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</si>
  <si>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</si>
  <si>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</si>
  <si>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</si>
  <si>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</si>
  <si>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</si>
  <si>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</si>
  <si>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</si>
  <si>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</si>
  <si>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</si>
  <si>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</si>
  <si>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</si>
  <si>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</si>
  <si>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</si>
  <si>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</si>
  <si>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</si>
  <si>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</si>
  <si>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</si>
  <si>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</si>
  <si>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</si>
  <si>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</si>
  <si>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</si>
  <si>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</si>
  <si>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</si>
  <si>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</si>
  <si>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</si>
  <si>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</si>
  <si>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</si>
  <si>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</si>
  <si>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</si>
  <si>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</si>
  <si>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</si>
  <si>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</si>
  <si>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</si>
  <si>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</si>
  <si>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</si>
  <si>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</si>
  <si>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</si>
  <si>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</si>
  <si>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</si>
  <si>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</si>
  <si>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</si>
  <si>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</si>
  <si>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</si>
  <si>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</si>
  <si>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</si>
  <si>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</si>
  <si>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</si>
  <si>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</si>
  <si>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</si>
  <si>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</si>
  <si>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</si>
  <si>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</si>
  <si>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</si>
  <si>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</si>
  <si>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</si>
  <si>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</si>
  <si>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</si>
  <si>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</si>
  <si>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</si>
  <si>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</si>
  <si>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</si>
  <si>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</si>
  <si>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</si>
  <si>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</si>
  <si>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</si>
  <si>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</si>
  <si>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</si>
  <si>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</si>
  <si>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</si>
  <si>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</si>
  <si>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</si>
  <si>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</si>
  <si>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</si>
  <si>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</si>
  <si>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</si>
  <si>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</si>
  <si>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</si>
  <si>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</si>
  <si>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</si>
  <si>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</si>
  <si>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</si>
  <si>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</si>
  <si>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</si>
  <si>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</si>
  <si>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</si>
  <si>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</si>
  <si>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</si>
  <si>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</si>
  <si>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</si>
  <si>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</si>
  <si>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</si>
  <si>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</si>
  <si>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</si>
  <si>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</si>
  <si>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</si>
  <si>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</si>
  <si>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</si>
  <si>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</si>
  <si>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</si>
  <si>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</si>
  <si>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</si>
  <si>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</si>
  <si>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</si>
  <si>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</si>
  <si>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</si>
  <si>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</si>
  <si>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</si>
  <si>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</si>
  <si>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</si>
  <si>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</si>
  <si>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</si>
  <si>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</si>
  <si>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</si>
  <si>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</si>
  <si>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</si>
  <si>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</si>
  <si>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</si>
  <si>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</si>
  <si>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</si>
  <si>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</si>
  <si>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</si>
  <si>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</si>
  <si>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</si>
  <si>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</si>
  <si>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</si>
  <si>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</si>
  <si>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</si>
  <si>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</si>
  <si>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</si>
  <si>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</si>
  <si>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</si>
  <si>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</si>
  <si>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</si>
  <si>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</si>
  <si>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</si>
  <si>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</si>
  <si>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</si>
  <si>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</si>
  <si>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</si>
  <si>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</si>
  <si>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</si>
  <si>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</si>
  <si>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</si>
  <si>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</si>
  <si>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</si>
  <si>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</si>
  <si>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</si>
  <si>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</si>
  <si>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</si>
  <si>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</si>
  <si>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</si>
  <si>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</si>
  <si>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</si>
  <si>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</si>
  <si>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</si>
  <si>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</si>
  <si>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</si>
  <si>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</si>
  <si>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</si>
  <si>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</si>
  <si>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</si>
  <si>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</si>
  <si>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</si>
  <si>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</si>
  <si>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</si>
  <si>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</si>
  <si>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</si>
  <si>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</si>
  <si>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</si>
  <si>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</si>
  <si>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</si>
  <si>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</si>
  <si>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</si>
  <si>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</si>
  <si>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</si>
  <si>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</si>
  <si>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</si>
  <si>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</si>
  <si>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</si>
  <si>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</si>
  <si>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</si>
  <si>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</si>
  <si>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</si>
  <si>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</si>
  <si>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</si>
  <si>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</si>
  <si>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</si>
  <si>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</si>
  <si>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</si>
  <si>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</si>
  <si>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</si>
  <si>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</si>
  <si>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</si>
  <si>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</si>
  <si>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</si>
  <si>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</si>
  <si>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</si>
  <si>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</si>
  <si>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</si>
  <si>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</si>
  <si>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</si>
  <si>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</si>
  <si>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</si>
  <si>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</si>
  <si>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</si>
  <si>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</si>
  <si>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</si>
  <si>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</si>
  <si>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</si>
  <si>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</si>
  <si>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</si>
  <si>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</si>
  <si>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</si>
  <si>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</si>
  <si>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</si>
  <si>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</si>
  <si>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</si>
  <si>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</si>
  <si>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</si>
  <si>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</si>
  <si>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</si>
  <si>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</si>
  <si>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</si>
  <si>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</si>
  <si>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</si>
  <si>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</si>
  <si>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</si>
  <si>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</si>
  <si>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</si>
  <si>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</si>
  <si>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</si>
  <si>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</si>
  <si>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</si>
  <si>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</si>
  <si>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</si>
  <si>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</si>
  <si>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</si>
  <si>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</si>
  <si>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</si>
  <si>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</si>
  <si>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</si>
  <si>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</si>
  <si>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</si>
  <si>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</si>
  <si>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</si>
  <si>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</si>
  <si>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</si>
  <si>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</si>
  <si>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</si>
  <si>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</si>
  <si>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</si>
  <si>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</si>
  <si>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</si>
  <si>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</si>
  <si>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</si>
  <si>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</si>
  <si>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</si>
  <si>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</si>
  <si>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</si>
  <si>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</si>
  <si>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</si>
  <si>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</si>
  <si>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</si>
  <si>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</si>
  <si>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</si>
  <si>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</si>
  <si>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</si>
  <si>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</si>
  <si>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</si>
  <si>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</si>
  <si>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</si>
  <si>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</si>
  <si>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</si>
  <si>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</si>
  <si>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</si>
  <si>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</si>
  <si>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</si>
  <si>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</si>
  <si>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</si>
  <si>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</si>
  <si>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</si>
  <si>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</si>
  <si>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</si>
  <si>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</si>
  <si>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</si>
  <si>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</si>
  <si>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</si>
  <si>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</si>
  <si>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</si>
  <si>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</si>
  <si>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</si>
  <si>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</si>
  <si>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</si>
  <si>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</si>
  <si>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</si>
  <si>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</si>
  <si>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</si>
  <si>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</si>
  <si>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</si>
  <si>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</si>
  <si>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</si>
  <si>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</si>
  <si>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</si>
  <si>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</si>
  <si>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</si>
  <si>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</si>
  <si>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</si>
  <si>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</si>
  <si>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</si>
  <si>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</si>
  <si>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</si>
  <si>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</si>
  <si>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</si>
  <si>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</si>
  <si>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</si>
  <si>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</si>
  <si>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</si>
  <si>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</si>
  <si>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</si>
  <si>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</si>
  <si>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</si>
  <si>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</si>
  <si>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</si>
  <si>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</si>
  <si>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</si>
  <si>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</si>
  <si>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</si>
  <si>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</si>
  <si>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</si>
  <si>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</si>
  <si>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</si>
  <si>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</si>
  <si>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</si>
  <si>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</si>
  <si>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</si>
  <si>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</si>
  <si>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</si>
  <si>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</si>
  <si>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</si>
  <si>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</si>
  <si>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</si>
  <si>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</si>
  <si>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</si>
  <si>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</si>
  <si>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</si>
  <si>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</si>
  <si>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</si>
  <si>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</si>
  <si>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</si>
  <si>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</si>
  <si>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</si>
  <si>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</si>
  <si>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</si>
  <si>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</si>
  <si>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</si>
  <si>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</si>
  <si>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</si>
  <si>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</si>
  <si>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</si>
  <si>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</si>
  <si>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</si>
  <si>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</si>
  <si>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</si>
  <si>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</si>
  <si>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</si>
  <si>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</si>
  <si>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</si>
  <si>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</si>
  <si>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</si>
  <si>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</si>
  <si>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</si>
  <si>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</si>
  <si>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</si>
  <si>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</si>
  <si>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</si>
  <si>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</si>
  <si>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</si>
  <si>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</si>
  <si>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</si>
  <si>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</si>
  <si>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</si>
  <si>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</si>
  <si>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</si>
  <si>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</si>
  <si>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</si>
  <si>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</si>
  <si>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</si>
  <si>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</si>
  <si>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</si>
  <si>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</si>
  <si>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</si>
  <si>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</si>
  <si>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</si>
  <si>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</si>
  <si>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</si>
  <si>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</si>
  <si>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</si>
  <si>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</si>
  <si>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</si>
  <si>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</si>
  <si>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</si>
  <si>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</si>
  <si>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</si>
  <si>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</si>
  <si>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</si>
  <si>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</si>
  <si>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</si>
  <si>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</si>
  <si>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</si>
  <si>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</si>
  <si>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</si>
  <si>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</si>
  <si>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</si>
  <si>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</si>
  <si>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</si>
  <si>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</si>
  <si>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</si>
  <si>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</si>
  <si>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</si>
  <si>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</si>
  <si>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</si>
  <si>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</si>
  <si>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</si>
  <si>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</si>
  <si>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</si>
  <si>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</si>
  <si>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</si>
  <si>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</si>
  <si>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</si>
  <si>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</si>
  <si>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</si>
  <si>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</si>
  <si>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</si>
  <si>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</si>
  <si>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</si>
  <si>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</si>
  <si>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</si>
  <si>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</si>
  <si>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</si>
  <si>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</si>
  <si>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</si>
  <si>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</si>
  <si>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</si>
  <si>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</si>
  <si>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</si>
  <si>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</si>
  <si>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</si>
  <si>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</si>
  <si>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</si>
  <si>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</si>
  <si>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</si>
  <si>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</si>
  <si>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</si>
  <si>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</si>
  <si>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</si>
  <si>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</si>
  <si>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</si>
  <si>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</si>
  <si>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</si>
  <si>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</si>
  <si>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</si>
  <si>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</si>
  <si>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</si>
  <si>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</si>
  <si>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</si>
  <si>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</si>
  <si>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</si>
  <si>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</si>
  <si>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</si>
  <si>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</si>
  <si>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</si>
  <si>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</si>
  <si>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</si>
  <si>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</si>
  <si>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</si>
  <si>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</si>
  <si>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</si>
  <si>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</si>
  <si>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</si>
  <si>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</si>
  <si>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</si>
  <si>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</si>
  <si>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</si>
  <si>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</si>
  <si>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</si>
  <si>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</si>
  <si>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</si>
  <si>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</si>
  <si>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</si>
  <si>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</si>
  <si>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</si>
  <si>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</si>
  <si>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</si>
  <si>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</si>
  <si>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</si>
  <si>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</si>
  <si>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</si>
  <si>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</si>
  <si>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</si>
  <si>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</si>
  <si>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</si>
  <si>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</si>
  <si>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</si>
  <si>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</si>
  <si>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</si>
  <si>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</si>
  <si>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</si>
  <si>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</si>
  <si>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</si>
  <si>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</si>
  <si>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</si>
  <si>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</si>
  <si>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</si>
  <si>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</si>
  <si>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</si>
  <si>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</si>
  <si>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</si>
  <si>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</si>
  <si>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</si>
  <si>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</si>
  <si>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</si>
  <si>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</si>
  <si>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</si>
  <si>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</si>
  <si>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</si>
  <si>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</si>
  <si>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</si>
  <si>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</si>
  <si>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</si>
  <si>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</si>
  <si>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</si>
  <si>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</si>
  <si>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</si>
  <si>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</si>
  <si>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</si>
  <si>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</si>
  <si>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</si>
  <si>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</si>
  <si>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</si>
  <si>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</si>
  <si>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</si>
  <si>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</si>
  <si>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</si>
  <si>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</si>
  <si>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</si>
  <si>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</si>
  <si>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</si>
  <si>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</si>
  <si>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</si>
  <si>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</si>
  <si>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</si>
  <si>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</si>
  <si>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</si>
  <si>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</si>
  <si>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</si>
  <si>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</si>
  <si>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</si>
  <si>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</si>
  <si>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</si>
  <si>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</si>
  <si>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</si>
  <si>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</si>
  <si>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</si>
  <si>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</si>
  <si>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</si>
  <si>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</si>
  <si>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</si>
  <si>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</si>
  <si>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</si>
  <si>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</si>
  <si>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</si>
  <si>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</si>
  <si>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</si>
  <si>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</si>
  <si>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</si>
  <si>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</si>
  <si>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</si>
  <si>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</si>
  <si>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</si>
  <si>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</si>
  <si>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</si>
  <si>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</si>
  <si>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</si>
  <si>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</si>
  <si>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</si>
  <si>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</si>
  <si>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</si>
  <si>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</si>
  <si>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</si>
  <si>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</si>
  <si>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</si>
  <si>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</si>
  <si>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</si>
  <si>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</si>
  <si>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</si>
  <si>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</si>
  <si>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</si>
  <si>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</si>
  <si>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</si>
  <si>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</si>
  <si>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</si>
  <si>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</si>
  <si>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</si>
  <si>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</si>
  <si>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</si>
  <si>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</si>
  <si>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</si>
  <si>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</si>
  <si>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</si>
  <si>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</si>
  <si>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</si>
  <si>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</si>
  <si>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</si>
  <si>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</si>
  <si>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</si>
  <si>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</si>
  <si>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</si>
  <si>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</si>
  <si>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</si>
  <si>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</si>
  <si>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</si>
  <si>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</si>
  <si>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</si>
  <si>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</si>
  <si>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</si>
  <si>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</si>
  <si>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</si>
  <si>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</si>
  <si>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</si>
  <si>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</si>
  <si>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</si>
  <si>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</si>
  <si>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</si>
  <si>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</si>
  <si>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</si>
  <si>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</si>
  <si>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</si>
  <si>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</si>
  <si>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</si>
  <si>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</si>
  <si>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</si>
  <si>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</si>
  <si>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</si>
  <si>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</si>
  <si>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</si>
  <si>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</si>
  <si>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</si>
  <si>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</si>
  <si>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</si>
  <si>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</si>
  <si>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</si>
  <si>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</si>
  <si>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</si>
  <si>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</si>
  <si>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</si>
  <si>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</si>
  <si>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</si>
  <si>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</si>
  <si>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</si>
  <si>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</si>
  <si>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</si>
  <si>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</si>
  <si>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</si>
  <si>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</si>
  <si>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</si>
  <si>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</si>
  <si>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</si>
  <si>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</si>
  <si>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</si>
  <si>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</si>
  <si>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</si>
  <si>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</si>
  <si>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</si>
  <si>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</si>
  <si>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</si>
  <si>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</si>
  <si>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</si>
  <si>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</si>
  <si>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</si>
  <si>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</si>
  <si>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</si>
  <si>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</si>
  <si>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</si>
  <si>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</si>
  <si>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</si>
  <si>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</si>
  <si>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</si>
  <si>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</si>
  <si>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</si>
  <si>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</si>
  <si>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</si>
  <si>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</si>
  <si>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</si>
  <si>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</si>
  <si>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</si>
  <si>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</si>
  <si>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</si>
  <si>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</si>
  <si>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</si>
  <si>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</si>
  <si>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</si>
  <si>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</si>
  <si>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</si>
  <si>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</si>
  <si>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</si>
  <si>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</si>
  <si>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</si>
  <si>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</si>
  <si>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</si>
  <si>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</si>
  <si>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</si>
  <si>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</si>
  <si>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</si>
  <si>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</si>
  <si>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</si>
  <si>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</si>
  <si>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</si>
  <si>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</si>
  <si>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</si>
  <si>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</si>
  <si>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</si>
  <si>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</si>
  <si>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</si>
  <si>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</si>
  <si>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</si>
  <si>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</si>
  <si>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</si>
  <si>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</si>
  <si>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</si>
  <si>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</si>
  <si>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</si>
  <si>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</si>
  <si>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</si>
  <si>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</si>
  <si>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</si>
  <si>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</si>
  <si>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</si>
  <si>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</si>
  <si>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</si>
  <si>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</si>
  <si>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</si>
  <si>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</si>
  <si>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</si>
  <si>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</si>
  <si>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</si>
  <si>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</si>
  <si>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</si>
  <si>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</si>
  <si>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</si>
  <si>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</si>
  <si>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</si>
  <si>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</si>
  <si>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</si>
  <si>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</si>
  <si>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</si>
  <si>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</si>
  <si>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</si>
  <si>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</si>
  <si>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</si>
  <si>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</si>
  <si>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</si>
  <si>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</si>
  <si>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</si>
  <si>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</si>
  <si>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</si>
  <si>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</si>
  <si>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</si>
  <si>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</si>
  <si>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</si>
  <si>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</si>
  <si>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</si>
  <si>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</si>
  <si>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</si>
  <si>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</si>
  <si>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</si>
  <si>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</si>
  <si>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</si>
  <si>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</si>
  <si>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</si>
  <si>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</si>
  <si>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</si>
  <si>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</si>
  <si>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</si>
  <si>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</si>
  <si>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</si>
  <si>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</si>
  <si>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</si>
  <si>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</si>
  <si>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</si>
  <si>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</si>
  <si>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</si>
  <si>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</si>
  <si>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</si>
  <si>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</si>
  <si>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</si>
  <si>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</si>
  <si>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</si>
  <si>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</si>
  <si>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</si>
  <si>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</si>
  <si>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</si>
  <si>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</si>
  <si>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</si>
  <si>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</si>
  <si>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</si>
  <si>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</si>
  <si>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</si>
  <si>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</si>
  <si>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</si>
  <si>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</si>
  <si>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</si>
  <si>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</si>
  <si>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</si>
  <si>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</si>
  <si>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</si>
  <si>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</si>
  <si>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</si>
  <si>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</si>
  <si>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</si>
  <si>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</si>
  <si>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</si>
  <si>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</si>
  <si>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</si>
  <si>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</si>
  <si>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</si>
  <si>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</si>
  <si>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</si>
  <si>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</si>
  <si>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</si>
  <si>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</si>
  <si>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</si>
  <si>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</si>
  <si>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</si>
  <si>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</si>
  <si>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</si>
  <si>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</si>
  <si>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</si>
  <si>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</si>
  <si>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</si>
  <si>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</si>
  <si>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</si>
  <si>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</si>
  <si>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</si>
  <si>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</si>
  <si>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</si>
  <si>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</si>
  <si>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</si>
  <si>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</si>
  <si>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</si>
  <si>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</si>
  <si>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</si>
  <si>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</si>
  <si>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</si>
  <si>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</si>
  <si>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</si>
  <si>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</si>
  <si>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</si>
  <si>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</si>
  <si>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</si>
  <si>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</si>
  <si>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</si>
  <si>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</si>
  <si>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</si>
  <si>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</si>
  <si>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</si>
  <si>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</si>
  <si>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</si>
  <si>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</si>
  <si>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</si>
  <si>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</si>
  <si>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</si>
  <si>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</si>
  <si>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</si>
  <si>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</si>
  <si>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</si>
  <si>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</si>
  <si>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</si>
  <si>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</si>
  <si>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</si>
  <si>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</si>
  <si>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</si>
  <si>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</si>
  <si>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</si>
  <si>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</si>
  <si>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</si>
  <si>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</si>
  <si>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</si>
  <si>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</si>
  <si>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</si>
  <si>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</si>
  <si>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</si>
  <si>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</si>
  <si>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</si>
  <si>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</si>
  <si>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</si>
  <si>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</si>
  <si>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</si>
  <si>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</si>
  <si>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</si>
  <si>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</si>
  <si>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</si>
  <si>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</si>
  <si>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</si>
  <si>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</si>
  <si>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</si>
  <si>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</si>
  <si>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</si>
  <si>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</si>
  <si>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</si>
  <si>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</si>
  <si>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</si>
  <si>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</si>
  <si>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</si>
  <si>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</si>
  <si>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</si>
  <si>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</si>
  <si>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</si>
  <si>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</si>
  <si>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</si>
  <si>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</si>
  <si>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</si>
  <si>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</si>
  <si>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</si>
  <si>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</si>
  <si>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</si>
  <si>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</si>
  <si>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</si>
  <si>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</si>
  <si>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</si>
  <si>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</si>
  <si>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</si>
  <si>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</si>
  <si>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</si>
  <si>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</si>
  <si>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</si>
  <si>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</si>
  <si>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</si>
  <si>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</si>
  <si>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</si>
  <si>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</si>
  <si>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</si>
  <si>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</si>
  <si>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</si>
  <si>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</si>
  <si>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</si>
  <si>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</si>
  <si>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</si>
  <si>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</si>
  <si>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</si>
  <si>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</si>
  <si>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</si>
  <si>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</si>
  <si>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</si>
  <si>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</si>
  <si>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</si>
  <si>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</si>
  <si>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</si>
  <si>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</si>
  <si>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</si>
  <si>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</si>
  <si>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</si>
  <si>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</si>
  <si>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</si>
  <si>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</si>
  <si>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</si>
  <si>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</si>
  <si>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</si>
  <si>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</si>
  <si>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</si>
  <si>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</si>
  <si>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</si>
  <si>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</si>
  <si>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</si>
  <si>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</si>
  <si>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</si>
  <si>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</si>
  <si>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</si>
  <si>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</si>
  <si>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</si>
  <si>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</si>
  <si>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</si>
  <si>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</si>
  <si>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</si>
  <si>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</si>
  <si>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</si>
  <si>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</si>
  <si>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</si>
  <si>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</si>
  <si>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</si>
  <si>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</si>
  <si>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</si>
  <si>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</si>
  <si>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</si>
  <si>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</si>
  <si>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</si>
  <si>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</si>
  <si>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</si>
  <si>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</si>
  <si>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</si>
  <si>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</si>
  <si>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</si>
  <si>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</si>
  <si>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</si>
  <si>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</si>
  <si>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</si>
  <si>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</si>
  <si>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</si>
  <si>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</si>
  <si>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</si>
  <si>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</si>
  <si>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</si>
  <si>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</si>
  <si>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</si>
  <si>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</si>
  <si>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</si>
  <si>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</si>
  <si>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</si>
  <si>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</si>
  <si>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</si>
  <si>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</si>
  <si>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</si>
  <si>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</si>
  <si>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</si>
  <si>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</si>
  <si>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</si>
  <si>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</si>
  <si>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</si>
  <si>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</si>
  <si>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</si>
  <si>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</si>
  <si>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</si>
  <si>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</si>
  <si>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</si>
  <si>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</si>
  <si>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</si>
  <si>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</si>
  <si>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</si>
  <si>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</si>
  <si>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</si>
  <si>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</si>
  <si>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</si>
  <si>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</si>
  <si>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</si>
  <si>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</si>
  <si>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</si>
  <si>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</si>
  <si>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</si>
  <si>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</si>
  <si>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</si>
  <si>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</si>
  <si>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</si>
  <si>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</si>
  <si>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</si>
  <si>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</si>
  <si>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</si>
  <si>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</si>
  <si>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</si>
  <si>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</si>
  <si>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</si>
  <si>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</si>
  <si>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</si>
  <si>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</si>
  <si>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</si>
  <si>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</si>
  <si>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</si>
  <si>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</si>
  <si>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</si>
  <si>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</si>
  <si>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</si>
  <si>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</si>
  <si>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</si>
  <si>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</si>
  <si>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</si>
  <si>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</si>
  <si>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</si>
  <si>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</si>
  <si>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</si>
  <si>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</si>
  <si>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</si>
  <si>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</si>
  <si>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</si>
  <si>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</si>
  <si>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</si>
  <si>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</si>
  <si>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</si>
  <si>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</si>
  <si>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</si>
  <si>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</si>
  <si>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</si>
  <si>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</si>
  <si>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</si>
  <si>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</si>
  <si>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</si>
  <si>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</si>
  <si>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</si>
  <si>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</si>
  <si>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</si>
  <si>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</si>
  <si>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</si>
  <si>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</si>
  <si>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</si>
  <si>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</si>
  <si>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</si>
  <si>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</si>
  <si>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</si>
  <si>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</si>
  <si>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</si>
  <si>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</si>
  <si>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</si>
  <si>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</si>
  <si>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</si>
  <si>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</si>
  <si>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</si>
  <si>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</si>
  <si>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</si>
  <si>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</si>
  <si>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</si>
  <si>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</si>
  <si>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</si>
  <si>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</si>
  <si>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</si>
  <si>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</si>
  <si>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</si>
  <si>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</si>
  <si>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</si>
  <si>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</si>
  <si>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</si>
  <si>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</si>
  <si>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</si>
  <si>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</si>
  <si>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</si>
  <si>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</si>
  <si>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</si>
  <si>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</si>
  <si>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</si>
  <si>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</si>
  <si>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</si>
  <si>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</si>
  <si>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</si>
  <si>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</si>
  <si>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</si>
  <si>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</si>
  <si>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</si>
  <si>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</si>
  <si>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</si>
  <si>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</si>
  <si>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</si>
  <si>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</si>
  <si>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</si>
  <si>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</si>
  <si>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</si>
  <si>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</si>
  <si>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</si>
  <si>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</si>
  <si>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</si>
  <si>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</si>
  <si>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</si>
  <si>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</si>
  <si>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</si>
  <si>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</si>
  <si>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</si>
  <si>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</si>
  <si>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</si>
  <si>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</si>
  <si>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</si>
  <si>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</si>
  <si>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</si>
  <si>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</si>
  <si>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</si>
  <si>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</si>
  <si>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</si>
  <si>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</si>
  <si>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</si>
  <si>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</si>
  <si>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</si>
  <si>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</si>
  <si>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</si>
  <si>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</si>
  <si>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</si>
  <si>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</si>
  <si>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</si>
  <si>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</si>
  <si>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</si>
  <si>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</si>
  <si>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</si>
  <si>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</si>
  <si>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</si>
  <si>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</si>
  <si>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</si>
  <si>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</si>
  <si>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</si>
  <si>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</si>
  <si>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</si>
  <si>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</si>
  <si>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</si>
  <si>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</si>
  <si>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</si>
  <si>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</si>
  <si>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</si>
  <si>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</si>
  <si>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</si>
  <si>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</si>
  <si>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</si>
  <si>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</si>
  <si>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</si>
  <si>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</si>
  <si>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</si>
  <si>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</si>
  <si>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</si>
  <si>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</si>
  <si>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</si>
  <si>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</si>
  <si>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</si>
  <si>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</si>
  <si>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</si>
  <si>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</si>
  <si>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</si>
  <si>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</si>
  <si>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</si>
  <si>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</si>
  <si>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</si>
  <si>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</si>
  <si>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</si>
  <si>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</si>
  <si>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</si>
  <si>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</si>
  <si>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</si>
  <si>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</si>
  <si>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</si>
  <si>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</si>
  <si>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</si>
  <si>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</si>
  <si>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</si>
  <si>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</si>
  <si>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</si>
  <si>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</si>
  <si>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</si>
  <si>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</si>
  <si>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</si>
  <si>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</si>
  <si>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</si>
  <si>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</si>
  <si>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</si>
  <si>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</si>
  <si>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</si>
  <si>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</si>
  <si>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</si>
  <si>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</si>
  <si>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</si>
  <si>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</si>
  <si>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</si>
  <si>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</si>
  <si>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</si>
  <si>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</si>
  <si>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</si>
  <si>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</si>
  <si>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</si>
  <si>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</si>
  <si>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</si>
  <si>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</si>
  <si>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</si>
  <si>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</si>
  <si>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</si>
  <si>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</si>
  <si>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</si>
  <si>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</si>
  <si>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</si>
  <si>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</si>
  <si>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</si>
  <si>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</si>
  <si>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</si>
  <si>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</si>
  <si>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</si>
  <si>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</si>
  <si>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</si>
  <si>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</si>
  <si>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</si>
  <si>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</si>
  <si>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</si>
  <si>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</si>
  <si>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</si>
  <si>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</si>
  <si>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</si>
  <si>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</si>
  <si>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</si>
  <si>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</si>
  <si>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</si>
  <si>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</si>
  <si>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</si>
  <si>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</si>
  <si>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</si>
  <si>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</si>
  <si>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</si>
  <si>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</si>
  <si>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</si>
  <si>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</si>
  <si>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</si>
  <si>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</si>
  <si>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</si>
  <si>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</si>
  <si>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</si>
  <si>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</si>
  <si>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</si>
  <si>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</si>
  <si>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</si>
  <si>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</si>
  <si>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</si>
  <si>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</si>
  <si>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</si>
  <si>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</si>
  <si>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</si>
  <si>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</si>
  <si>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</si>
  <si>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</si>
  <si>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</si>
  <si>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</si>
  <si>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</si>
  <si>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</si>
  <si>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</si>
  <si>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</si>
  <si>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</si>
  <si>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</si>
  <si>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</si>
  <si>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</si>
  <si>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</si>
  <si>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</si>
  <si>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</si>
  <si>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</si>
  <si>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</si>
  <si>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</si>
  <si>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</si>
  <si>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</si>
  <si>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</si>
  <si>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</si>
  <si>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</si>
  <si>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</si>
  <si>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</si>
  <si>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</si>
  <si>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</si>
  <si>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</si>
  <si>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</si>
  <si>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</si>
  <si>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</si>
  <si>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</si>
  <si>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</si>
  <si>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</si>
  <si>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</si>
  <si>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</si>
  <si>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</si>
  <si>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</si>
  <si>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</si>
  <si>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</si>
  <si>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</si>
  <si>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</si>
  <si>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</si>
  <si>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</si>
  <si>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</si>
  <si>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</si>
  <si>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</si>
  <si>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</si>
  <si>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</si>
  <si>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</si>
  <si>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</si>
  <si>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</si>
  <si>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</si>
  <si>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</si>
  <si>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</si>
  <si>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</si>
  <si>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</si>
  <si>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</si>
  <si>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</si>
  <si>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</si>
  <si>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</si>
  <si>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</si>
  <si>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</si>
  <si>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</si>
  <si>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</si>
  <si>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</si>
  <si>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</si>
  <si>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</si>
  <si>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</si>
  <si>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</si>
  <si>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</si>
  <si>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</si>
  <si>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</si>
  <si>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</si>
  <si>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</si>
  <si>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</si>
  <si>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</si>
  <si>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</si>
  <si>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</si>
  <si>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</si>
  <si>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</si>
  <si>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</si>
  <si>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</si>
  <si>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</si>
  <si>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</si>
  <si>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</si>
  <si>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</si>
  <si>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</si>
  <si>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</si>
  <si>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</si>
  <si>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</si>
  <si>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</si>
  <si>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</si>
  <si>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</si>
  <si>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</si>
  <si>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</si>
  <si>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</si>
  <si>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</si>
  <si>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</si>
  <si>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</si>
  <si>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</si>
  <si>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</si>
  <si>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</si>
  <si>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</si>
  <si>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</si>
  <si>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</si>
  <si>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</si>
  <si>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</si>
  <si>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</si>
  <si>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</si>
  <si>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</si>
  <si>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</si>
  <si>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</si>
  <si>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</si>
  <si>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</si>
  <si>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</si>
  <si>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</si>
  <si>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</si>
  <si>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</si>
  <si>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</si>
  <si>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</si>
  <si>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</si>
  <si>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</si>
  <si>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</si>
  <si>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</si>
  <si>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</si>
  <si>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</si>
  <si>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</si>
  <si>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</si>
  <si>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</si>
  <si>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</si>
  <si>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</si>
  <si>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</si>
  <si>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</si>
  <si>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</si>
  <si>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</si>
  <si>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</si>
  <si>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</si>
  <si>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</si>
  <si>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</si>
  <si>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</si>
  <si>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</si>
  <si>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</si>
  <si>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</si>
  <si>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</si>
  <si>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</si>
  <si>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</si>
  <si>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</si>
  <si>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</si>
  <si>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</si>
  <si>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</si>
  <si>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</si>
  <si>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</si>
  <si>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</si>
  <si>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</si>
  <si>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</si>
  <si>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</si>
  <si>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</si>
  <si>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</si>
  <si>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</si>
  <si>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</si>
  <si>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</si>
  <si>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</si>
  <si>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</si>
  <si>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</si>
  <si>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</si>
  <si>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</si>
  <si>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</si>
  <si>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</si>
  <si>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</si>
  <si>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</si>
  <si>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</si>
  <si>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</si>
  <si>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</si>
  <si>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</si>
  <si>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</si>
  <si>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</si>
  <si>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</si>
  <si>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</si>
  <si>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</si>
  <si>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</si>
  <si>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</si>
  <si>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</si>
  <si>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</si>
  <si>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</si>
  <si>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</si>
  <si>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</si>
  <si>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</si>
  <si>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</si>
  <si>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</si>
  <si>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</si>
  <si>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</si>
  <si>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</si>
  <si>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</si>
  <si>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</si>
  <si>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</si>
  <si>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</si>
  <si>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</si>
  <si>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</si>
  <si>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</si>
  <si>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</si>
  <si>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</si>
  <si>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</si>
  <si>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</si>
  <si>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</si>
  <si>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</si>
  <si>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</si>
  <si>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</si>
  <si>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</si>
  <si>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</si>
  <si>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</si>
  <si>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</si>
  <si>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</si>
  <si>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</si>
  <si>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</si>
  <si>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</si>
  <si>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</si>
  <si>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</si>
  <si>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</si>
  <si>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</si>
  <si>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</si>
  <si>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</si>
  <si>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</si>
  <si>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</si>
  <si>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</si>
  <si>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</si>
  <si>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</si>
  <si>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</si>
  <si>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</si>
  <si>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</si>
  <si>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</si>
  <si>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</si>
  <si>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</si>
  <si>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</si>
  <si>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</si>
  <si>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</si>
  <si>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</si>
  <si>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</si>
  <si>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</si>
  <si>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</si>
  <si>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</si>
  <si>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</si>
  <si>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</si>
  <si>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</si>
  <si>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</si>
  <si>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</si>
  <si>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</si>
  <si>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</si>
  <si>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</si>
  <si>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</si>
  <si>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</si>
  <si>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</si>
  <si>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</si>
  <si>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</si>
  <si>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</si>
  <si>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</si>
  <si>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</si>
  <si>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</si>
  <si>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</si>
  <si>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</si>
  <si>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</si>
  <si>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</si>
  <si>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</si>
  <si>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</si>
  <si>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</si>
  <si>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</si>
  <si>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</si>
  <si>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</si>
  <si>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</si>
  <si>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</si>
  <si>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</si>
  <si>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</si>
  <si>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</si>
  <si>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</si>
  <si>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</si>
  <si>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</si>
  <si>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</si>
  <si>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</si>
  <si>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</si>
  <si>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</si>
  <si>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</si>
  <si>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</si>
  <si>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</si>
  <si>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</si>
  <si>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</si>
  <si>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</si>
  <si>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</si>
  <si>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</si>
  <si>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</si>
  <si>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</si>
  <si>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</si>
  <si>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</si>
  <si>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</si>
  <si>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</si>
  <si>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</si>
  <si>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</si>
  <si>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</si>
  <si>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</si>
  <si>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</si>
  <si>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</si>
  <si>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</si>
  <si>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</si>
  <si>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</si>
  <si>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</si>
  <si>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</si>
  <si>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</si>
  <si>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</si>
  <si>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</si>
  <si>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</si>
  <si>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</si>
  <si>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</si>
  <si>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</si>
  <si>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</si>
  <si>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</si>
  <si>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</si>
  <si>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</si>
  <si>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</si>
  <si>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</si>
  <si>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</si>
  <si>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</si>
  <si>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</si>
  <si>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</si>
  <si>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</si>
  <si>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</si>
  <si>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</si>
  <si>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</si>
  <si>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</si>
  <si>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</si>
  <si>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</si>
  <si>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</si>
  <si>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</si>
  <si>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</si>
  <si>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</si>
  <si>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</si>
  <si>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</si>
  <si>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</si>
  <si>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</si>
  <si>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</si>
  <si>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</si>
  <si>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</si>
  <si>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</si>
  <si>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</si>
  <si>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</si>
  <si>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</si>
  <si>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</si>
  <si>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</si>
  <si>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</si>
  <si>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</si>
  <si>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</si>
  <si>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</si>
  <si>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</si>
  <si>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</si>
  <si>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</si>
  <si>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</si>
  <si>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</si>
  <si>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</si>
  <si>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</si>
  <si>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</si>
  <si>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</si>
  <si>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</si>
  <si>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</si>
  <si>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</si>
  <si>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</si>
  <si>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</si>
  <si>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</si>
  <si>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</si>
  <si>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</si>
  <si>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</si>
  <si>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</si>
  <si>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</si>
  <si>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</si>
  <si>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</si>
  <si>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</si>
  <si>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</si>
  <si>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</si>
  <si>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</si>
  <si>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</si>
  <si>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</si>
  <si>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</si>
  <si>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</si>
  <si>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</si>
  <si>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</si>
  <si>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</si>
  <si>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</si>
  <si>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</si>
  <si>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</si>
  <si>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</si>
  <si>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</si>
  <si>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</si>
  <si>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</si>
  <si>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</si>
  <si>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</si>
  <si>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</si>
  <si>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</si>
  <si>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</si>
  <si>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</si>
  <si>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</si>
  <si>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</si>
  <si>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</si>
  <si>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</si>
  <si>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</si>
  <si>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</si>
  <si>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</si>
  <si>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</si>
  <si>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</si>
  <si>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</si>
  <si>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</si>
  <si>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</si>
  <si>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</si>
  <si>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</si>
  <si>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</si>
  <si>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</si>
  <si>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</si>
  <si>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</si>
  <si>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</si>
  <si>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</si>
  <si>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</si>
  <si>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</si>
  <si>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</si>
  <si>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</si>
  <si>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</si>
  <si>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</si>
  <si>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</si>
  <si>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</si>
  <si>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</si>
  <si>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</si>
  <si>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</si>
  <si>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</si>
  <si>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</si>
  <si>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</si>
  <si>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</si>
  <si>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</si>
  <si>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</si>
  <si>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</si>
  <si>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</si>
  <si>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</si>
  <si>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</si>
  <si>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</si>
  <si>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</si>
  <si>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</si>
  <si>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</si>
  <si>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</si>
  <si>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</si>
  <si>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</si>
  <si>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</si>
  <si>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</si>
  <si>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</si>
  <si>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</si>
  <si>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</si>
  <si>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</si>
  <si>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</si>
  <si>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</si>
  <si>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</si>
  <si>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</si>
  <si>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</si>
  <si>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</si>
  <si>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</si>
  <si>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</si>
  <si>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</si>
  <si>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</si>
  <si>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</si>
  <si>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</si>
  <si>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</si>
  <si>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</si>
  <si>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</si>
  <si>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</si>
  <si>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</si>
  <si>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</si>
  <si>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</si>
  <si>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</si>
  <si>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</si>
  <si>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</si>
  <si>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</si>
  <si>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</si>
  <si>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</si>
  <si>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</si>
  <si>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</si>
  <si>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</si>
  <si>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</si>
  <si>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</si>
  <si>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</si>
  <si>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</si>
  <si>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</si>
  <si>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</si>
  <si>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</si>
  <si>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</si>
  <si>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</si>
  <si>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</si>
  <si>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</si>
  <si>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</si>
  <si>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</si>
  <si>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</si>
  <si>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</si>
  <si>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</si>
  <si>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</si>
  <si>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</si>
  <si>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</si>
  <si>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</si>
  <si>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</si>
  <si>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</si>
  <si>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</si>
  <si>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</si>
  <si>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</si>
  <si>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</si>
  <si>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</si>
  <si>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</si>
  <si>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</si>
  <si>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</si>
  <si>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</si>
  <si>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</si>
  <si>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</si>
  <si>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</si>
  <si>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</si>
  <si>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</si>
  <si>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</si>
  <si>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</si>
  <si>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</si>
  <si>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</si>
  <si>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</si>
  <si>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</si>
  <si>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</si>
  <si>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</si>
  <si>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</si>
  <si>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</si>
  <si>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</si>
  <si>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</si>
  <si>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</si>
  <si>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</si>
  <si>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</si>
  <si>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</si>
  <si>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</si>
  <si>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</si>
  <si>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</si>
  <si>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</si>
  <si>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</si>
  <si>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</si>
  <si>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</si>
  <si>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</si>
  <si>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</si>
  <si>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</si>
  <si>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</si>
  <si>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</si>
  <si>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</si>
  <si>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</si>
  <si>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</si>
  <si>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</si>
  <si>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</si>
  <si>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</si>
  <si>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</si>
  <si>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</si>
  <si>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</si>
  <si>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</si>
  <si>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</si>
  <si>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</si>
  <si>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</si>
  <si>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</si>
  <si>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</si>
  <si>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</si>
  <si>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</si>
  <si>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</si>
  <si>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</si>
  <si>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</si>
  <si>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</si>
  <si>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</si>
  <si>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</si>
  <si>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</si>
  <si>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</si>
  <si>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</si>
  <si>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</si>
  <si>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</si>
  <si>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</si>
  <si>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</si>
  <si>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</si>
  <si>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</si>
  <si>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</si>
  <si>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</si>
  <si>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</si>
  <si>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</si>
  <si>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</si>
  <si>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</si>
  <si>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</si>
  <si>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</si>
  <si>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</si>
  <si>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</si>
  <si>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</si>
  <si>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</si>
  <si>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</si>
  <si>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</si>
  <si>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</si>
  <si>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</si>
  <si>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</si>
  <si>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</si>
  <si>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</si>
  <si>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</si>
  <si>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</si>
  <si>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</si>
  <si>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</si>
  <si>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</si>
  <si>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</si>
  <si>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</si>
  <si>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</si>
  <si>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</si>
  <si>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</si>
  <si>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</si>
  <si>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</si>
  <si>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</si>
  <si>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</si>
  <si>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</si>
  <si>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</si>
  <si>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</si>
  <si>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</si>
  <si>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</si>
  <si>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</si>
  <si>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</si>
  <si>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</si>
  <si>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</si>
  <si>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</si>
  <si>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</si>
  <si>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</si>
  <si>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</si>
  <si>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</si>
  <si>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</si>
  <si>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</si>
  <si>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</si>
  <si>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</si>
  <si>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</si>
  <si>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</si>
  <si>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</si>
  <si>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</si>
  <si>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</si>
  <si>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</si>
  <si>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</si>
  <si>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</si>
  <si>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</si>
  <si>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</si>
  <si>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</si>
  <si>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</si>
  <si>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</si>
  <si>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</si>
  <si>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</si>
  <si>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</si>
  <si>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</si>
  <si>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</si>
  <si>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</si>
  <si>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</si>
  <si>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</si>
  <si>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</si>
  <si>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</si>
  <si>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</si>
  <si>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</si>
  <si>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</si>
  <si>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</si>
  <si>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</si>
  <si>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</si>
  <si>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</si>
  <si>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</si>
  <si>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</si>
  <si>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</si>
  <si>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</si>
  <si>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</si>
  <si>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</si>
  <si>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</si>
  <si>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</si>
  <si>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</si>
  <si>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</si>
  <si>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</si>
  <si>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</si>
  <si>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</si>
  <si>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</si>
  <si>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</si>
  <si>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</si>
  <si>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</si>
  <si>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</si>
  <si>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</si>
  <si>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</si>
  <si>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</si>
  <si>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</si>
  <si>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</si>
  <si>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</si>
  <si>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</si>
  <si>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</si>
  <si>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</si>
  <si>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</si>
  <si>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</si>
  <si>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</si>
  <si>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</si>
  <si>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</si>
  <si>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</si>
  <si>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</si>
  <si>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</si>
  <si>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</si>
  <si>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</si>
  <si>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</si>
  <si>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</si>
  <si>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</si>
  <si>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</si>
  <si>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</si>
  <si>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</si>
  <si>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</si>
  <si>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</si>
  <si>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</si>
  <si>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</si>
  <si>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</si>
  <si>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</si>
  <si>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</si>
  <si>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</si>
  <si>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</si>
  <si>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</si>
  <si>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</si>
  <si>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</si>
  <si>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</si>
  <si>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</si>
  <si>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</si>
  <si>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</si>
  <si>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</si>
  <si>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</si>
  <si>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</si>
  <si>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</si>
  <si>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</si>
  <si>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</si>
  <si>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</si>
  <si>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</si>
  <si>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</si>
  <si>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</si>
  <si>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</si>
  <si>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</si>
  <si>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</si>
  <si>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</si>
  <si>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</si>
  <si>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</si>
  <si>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</si>
  <si>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</si>
  <si>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</si>
  <si>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</si>
  <si>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</si>
  <si>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</si>
  <si>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</si>
  <si>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</si>
  <si>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</si>
  <si>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</si>
  <si>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</si>
  <si>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</si>
  <si>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</si>
  <si>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</si>
  <si>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</si>
  <si>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</si>
  <si>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</si>
  <si>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</si>
  <si>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</si>
  <si>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</si>
  <si>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</si>
  <si>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</si>
  <si>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</si>
  <si>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</si>
  <si>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</si>
  <si>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</si>
  <si>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</si>
  <si>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</si>
  <si>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</si>
  <si>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</si>
  <si>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</si>
  <si>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</si>
  <si>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</si>
  <si>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</si>
  <si>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</si>
  <si>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</si>
  <si>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</si>
  <si>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</si>
  <si>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</si>
  <si>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</si>
  <si>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</si>
  <si>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</si>
  <si>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</si>
  <si>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</si>
  <si>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</si>
  <si>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</si>
  <si>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</si>
  <si>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</si>
  <si>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</si>
  <si>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</si>
  <si>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</si>
  <si>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</si>
  <si>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</si>
  <si>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</si>
  <si>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</si>
  <si>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</si>
  <si>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</si>
  <si>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</si>
  <si>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</si>
  <si>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</si>
  <si>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</si>
  <si>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</si>
  <si>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</si>
  <si>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</si>
  <si>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</si>
  <si>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</si>
  <si>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</si>
  <si>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</si>
  <si>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</si>
  <si>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</si>
  <si>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</si>
  <si>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</si>
  <si>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</si>
  <si>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</si>
  <si>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</si>
  <si>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</si>
  <si>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</si>
  <si>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</si>
  <si>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</si>
  <si>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</si>
  <si>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</si>
  <si>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</si>
  <si>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</si>
  <si>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</si>
  <si>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</si>
  <si>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</si>
  <si>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</si>
  <si>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</si>
  <si>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</si>
  <si>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</si>
  <si>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</si>
  <si>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</si>
  <si>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</si>
  <si>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</si>
  <si>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</si>
  <si>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</si>
  <si>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</si>
  <si>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</si>
  <si>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</si>
  <si>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</si>
  <si>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</si>
  <si>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</si>
  <si>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</si>
  <si>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</si>
  <si>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</si>
  <si>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</si>
  <si>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</si>
  <si>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</si>
  <si>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</si>
  <si>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</si>
  <si>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</si>
  <si>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</si>
  <si>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</si>
  <si>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</si>
  <si>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</si>
  <si>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</si>
  <si>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</si>
  <si>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</si>
  <si>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</si>
  <si>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</si>
  <si>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</si>
  <si>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</si>
  <si>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</si>
  <si>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</si>
  <si>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</si>
  <si>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</si>
  <si>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</si>
  <si>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</si>
  <si>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</si>
  <si>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</si>
  <si>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</si>
  <si>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</si>
  <si>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</si>
  <si>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</si>
  <si>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</si>
  <si>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</si>
  <si>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</si>
  <si>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</si>
  <si>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</si>
  <si>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</si>
  <si>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</si>
  <si>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</si>
  <si>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</si>
  <si>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</si>
  <si>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</si>
  <si>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</si>
  <si>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</si>
  <si>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</si>
  <si>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</si>
  <si>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</si>
  <si>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</si>
  <si>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</si>
  <si>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</si>
  <si>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</si>
  <si>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</si>
  <si>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</si>
  <si>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</si>
  <si>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</si>
  <si>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</si>
  <si>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</si>
  <si>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</si>
  <si>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</si>
  <si>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</si>
  <si>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</si>
  <si>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</si>
  <si>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</si>
  <si>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</si>
  <si>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</si>
  <si>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</si>
  <si>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</si>
  <si>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</si>
  <si>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</si>
  <si>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</si>
  <si>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</si>
  <si>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</si>
  <si>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</si>
  <si>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</si>
  <si>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</si>
  <si>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</si>
  <si>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</si>
  <si>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</si>
  <si>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</si>
  <si>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</si>
  <si>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</si>
  <si>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</si>
  <si>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</si>
  <si>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</si>
  <si>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</si>
  <si>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</si>
  <si>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</si>
  <si>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</si>
  <si>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</si>
  <si>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</si>
  <si>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</si>
  <si>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</si>
  <si>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</si>
  <si>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</si>
  <si>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</si>
  <si>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</si>
  <si>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</si>
  <si>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</si>
  <si>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</si>
  <si>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</si>
  <si>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</si>
  <si>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</si>
  <si>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</si>
  <si>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</si>
  <si>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</si>
  <si>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</si>
  <si>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</si>
  <si>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</si>
  <si>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</si>
  <si>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</si>
  <si>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</si>
  <si>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</si>
  <si>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</si>
  <si>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</si>
  <si>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</si>
  <si>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</si>
  <si>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</si>
  <si>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</si>
  <si>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</si>
  <si>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</si>
  <si>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</si>
  <si>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</si>
  <si>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</si>
  <si>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</si>
  <si>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</si>
  <si>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</si>
  <si>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</si>
  <si>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</si>
  <si>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</si>
  <si>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</si>
  <si>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</si>
  <si>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</si>
  <si>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</si>
  <si>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</si>
  <si>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</si>
  <si>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</si>
  <si>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</si>
  <si>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</si>
  <si>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</si>
  <si>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</si>
  <si>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</si>
  <si>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</si>
  <si>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</si>
  <si>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</si>
  <si>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</si>
  <si>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</si>
  <si>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</si>
  <si>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</si>
  <si>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</si>
  <si>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</si>
  <si>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</si>
  <si>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</si>
  <si>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</si>
  <si>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</si>
  <si>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</si>
  <si>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</si>
  <si>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</si>
  <si>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</si>
  <si>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</si>
  <si>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</si>
  <si>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</si>
  <si>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</si>
  <si>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</si>
  <si>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</si>
  <si>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</si>
  <si>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</si>
  <si>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</si>
  <si>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</si>
  <si>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</si>
  <si>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</si>
  <si>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</si>
  <si>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</si>
  <si>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</si>
  <si>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</si>
  <si>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</si>
  <si>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</si>
  <si>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</si>
  <si>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</si>
  <si>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</si>
  <si>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</si>
  <si>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</si>
  <si>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</si>
  <si>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</si>
  <si>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</si>
  <si>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</si>
  <si>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</si>
  <si>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</si>
  <si>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</si>
  <si>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</si>
  <si>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</si>
  <si>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</si>
  <si>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</si>
  <si>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</si>
  <si>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</si>
  <si>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</si>
  <si>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</si>
  <si>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</si>
  <si>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</si>
  <si>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</si>
  <si>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</si>
  <si>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</si>
  <si>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</si>
  <si>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</si>
  <si>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</si>
  <si>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</si>
  <si>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</si>
  <si>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</si>
  <si>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</si>
  <si>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</si>
  <si>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</si>
  <si>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</si>
  <si>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</si>
  <si>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</si>
  <si>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</si>
  <si>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</si>
  <si>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</si>
  <si>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</si>
  <si>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</si>
  <si>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</si>
  <si>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</si>
  <si>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</si>
  <si>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</si>
  <si>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</si>
  <si>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</si>
  <si>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</si>
  <si>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</si>
  <si>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</si>
  <si>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</si>
  <si>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</si>
  <si>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</si>
  <si>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</si>
  <si>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</si>
  <si>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</si>
  <si>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</si>
  <si>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</si>
  <si>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</si>
  <si>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</si>
  <si>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</si>
  <si>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</si>
  <si>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</si>
  <si>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</si>
  <si>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</si>
  <si>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</si>
  <si>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</si>
  <si>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</si>
  <si>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</si>
  <si>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</si>
  <si>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</si>
  <si>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</si>
  <si>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</si>
  <si>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</si>
  <si>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</si>
  <si>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</si>
  <si>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</si>
  <si>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</si>
  <si>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</si>
  <si>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</si>
  <si>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</si>
  <si>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</si>
  <si>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</si>
  <si>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</si>
  <si>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</si>
  <si>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</si>
  <si>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</si>
  <si>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</si>
  <si>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</si>
  <si>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</si>
  <si>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</si>
  <si>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</si>
  <si>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</si>
  <si>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</si>
  <si>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</si>
  <si>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</si>
  <si>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</si>
  <si>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</si>
  <si>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</si>
  <si>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</si>
  <si>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</si>
  <si>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</si>
  <si>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</si>
  <si>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</si>
  <si>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</si>
  <si>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</si>
  <si>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</si>
  <si>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</si>
  <si>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</si>
  <si>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</si>
  <si>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</si>
  <si>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</si>
  <si>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</si>
  <si>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</si>
  <si>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</si>
  <si>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</si>
  <si>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</si>
  <si>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</si>
  <si>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</si>
  <si>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</si>
  <si>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</si>
  <si>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</si>
  <si>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</si>
  <si>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</si>
  <si>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</si>
  <si>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</si>
  <si>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</si>
  <si>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</si>
  <si>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</si>
  <si>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</si>
  <si>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</si>
  <si>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</si>
  <si>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</si>
  <si>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</si>
  <si>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</si>
  <si>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</si>
  <si>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</si>
  <si>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</si>
  <si>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</si>
  <si>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</si>
  <si>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</si>
  <si>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</si>
  <si>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</si>
  <si>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</si>
  <si>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</si>
  <si>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</si>
  <si>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</si>
  <si>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</si>
  <si>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</si>
  <si>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</si>
  <si>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</si>
  <si>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</si>
  <si>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</si>
  <si>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</si>
  <si>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</si>
  <si>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</si>
  <si>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</si>
  <si>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</si>
  <si>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</si>
  <si>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</si>
  <si>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</si>
  <si>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</si>
  <si>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</si>
  <si>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</si>
  <si>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</si>
  <si>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</si>
  <si>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</si>
  <si>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</si>
  <si>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</si>
  <si>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</si>
  <si>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</si>
  <si>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</si>
  <si>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</si>
  <si>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</si>
  <si>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</si>
  <si>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</si>
  <si>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</si>
  <si>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</si>
  <si>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</si>
  <si>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</si>
  <si>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</si>
  <si>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</si>
  <si>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</si>
  <si>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</si>
  <si>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</si>
  <si>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</si>
  <si>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</si>
  <si>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</si>
  <si>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</si>
  <si>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</si>
  <si>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</si>
  <si>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</si>
  <si>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</si>
  <si>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</si>
  <si>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</si>
  <si>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</si>
  <si>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</si>
  <si>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</si>
  <si>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</si>
  <si>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</si>
  <si>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</si>
  <si>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</si>
  <si>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</si>
  <si>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</si>
  <si>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</si>
  <si>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</si>
  <si>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</si>
  <si>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</si>
  <si>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</si>
  <si>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</si>
  <si>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</si>
  <si>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</si>
  <si>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</si>
  <si>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</si>
  <si>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</si>
  <si>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</si>
  <si>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</si>
  <si>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</si>
  <si>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</si>
  <si>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</si>
  <si>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</si>
  <si>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</si>
  <si>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</si>
  <si>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</si>
  <si>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</si>
  <si>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</si>
  <si>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</si>
  <si>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</si>
  <si>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</si>
  <si>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</si>
  <si>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</si>
  <si>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</si>
  <si>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</si>
  <si>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</si>
  <si>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</si>
  <si>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</si>
  <si>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</si>
  <si>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</si>
  <si>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</si>
  <si>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</si>
  <si>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</si>
  <si>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</si>
  <si>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</si>
  <si>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</si>
  <si>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</si>
  <si>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</si>
  <si>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</si>
  <si>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</si>
  <si>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</si>
  <si>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</si>
  <si>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</si>
  <si>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</si>
  <si>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</si>
  <si>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</si>
  <si>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</si>
  <si>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</si>
  <si>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</si>
  <si>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</si>
  <si>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</si>
  <si>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</si>
  <si>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</si>
  <si>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</si>
  <si>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</si>
  <si>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</si>
  <si>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</si>
  <si>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</si>
  <si>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</si>
  <si>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</si>
  <si>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</si>
  <si>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</si>
  <si>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</si>
  <si>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</si>
  <si>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</si>
  <si>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</si>
  <si>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</si>
  <si>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</si>
  <si>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</si>
  <si>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</si>
  <si>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</si>
  <si>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</si>
  <si>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</si>
  <si>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</si>
  <si>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</si>
  <si>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</si>
  <si>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</si>
  <si>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</si>
  <si>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</si>
  <si>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</si>
  <si>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</si>
  <si>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</si>
  <si>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</si>
  <si>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</si>
  <si>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</si>
  <si>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</si>
  <si>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</si>
  <si>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</si>
  <si>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</si>
  <si>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</si>
  <si>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</si>
  <si>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</si>
  <si>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</si>
  <si>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</si>
  <si>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</si>
  <si>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</si>
  <si>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</si>
  <si>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</si>
  <si>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</si>
  <si>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</si>
  <si>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</si>
  <si>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</si>
  <si>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</si>
  <si>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</si>
  <si>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</si>
  <si>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</si>
  <si>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</si>
  <si>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</si>
  <si>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</si>
  <si>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</si>
  <si>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</si>
  <si>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</si>
  <si>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</si>
  <si>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</si>
  <si>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</si>
  <si>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</si>
  <si>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</si>
  <si>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</si>
  <si>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</si>
  <si>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</si>
  <si>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</si>
  <si>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</si>
  <si>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</si>
  <si>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</si>
  <si>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</si>
  <si>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</si>
  <si>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</si>
  <si>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</si>
  <si>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</si>
  <si>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</si>
  <si>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</si>
  <si>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</si>
  <si>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</si>
  <si>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</si>
  <si>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</si>
  <si>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</si>
  <si>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</si>
  <si>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</si>
  <si>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</si>
  <si>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</si>
  <si>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</si>
  <si>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</si>
  <si>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</si>
  <si>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</si>
  <si>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</si>
  <si>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</si>
  <si>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</si>
  <si>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</si>
  <si>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</si>
  <si>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</si>
  <si>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</si>
  <si>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</si>
  <si>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</si>
  <si>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</si>
  <si>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</si>
  <si>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</si>
  <si>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</si>
  <si>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</si>
  <si>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</si>
  <si>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</si>
  <si>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</si>
  <si>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</si>
  <si>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</si>
  <si>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</si>
  <si>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</si>
  <si>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</si>
  <si>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</si>
  <si>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</si>
  <si>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</si>
  <si>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</si>
  <si>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</si>
  <si>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</si>
  <si>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</si>
  <si>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</si>
  <si>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</si>
  <si>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</si>
  <si>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</si>
  <si>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</si>
  <si>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</si>
  <si>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</si>
  <si>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</si>
  <si>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</si>
  <si>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</si>
  <si>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</si>
  <si>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</si>
  <si>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</si>
  <si>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</si>
  <si>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</si>
  <si>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</si>
  <si>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</si>
  <si>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</si>
  <si>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</si>
  <si>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</si>
  <si>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</si>
  <si>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</si>
  <si>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</si>
  <si>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</si>
  <si>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</si>
  <si>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</si>
  <si>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</si>
  <si>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</si>
  <si>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</si>
  <si>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</si>
  <si>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</si>
  <si>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</si>
  <si>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</si>
  <si>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</si>
  <si>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</si>
  <si>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</si>
  <si>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</si>
  <si>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</si>
  <si>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</si>
  <si>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</si>
  <si>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</si>
  <si>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</si>
  <si>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</si>
  <si>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</si>
  <si>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</si>
  <si>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</si>
  <si>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</si>
  <si>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</si>
  <si>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</si>
  <si>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</si>
  <si>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</si>
  <si>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</si>
  <si>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</si>
  <si>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</si>
  <si>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</si>
  <si>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</si>
  <si>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</si>
  <si>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</si>
  <si>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</si>
  <si>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</si>
  <si>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</si>
  <si>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</si>
  <si>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</si>
  <si>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</si>
  <si>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</si>
  <si>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</si>
  <si>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</si>
  <si>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</si>
  <si>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</si>
  <si>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</si>
  <si>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</si>
  <si>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</si>
  <si>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</si>
  <si>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</si>
  <si>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</si>
  <si>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</si>
  <si>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</si>
  <si>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</si>
  <si>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</si>
  <si>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</si>
  <si>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</si>
  <si>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</si>
  <si>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</si>
  <si>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</si>
  <si>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</si>
  <si>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</si>
  <si>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</si>
  <si>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</si>
  <si>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</si>
  <si>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</si>
  <si>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</si>
  <si>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</si>
  <si>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</si>
  <si>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</si>
  <si>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</si>
  <si>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</si>
  <si>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</si>
  <si>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</si>
  <si>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</si>
  <si>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</si>
  <si>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</si>
  <si>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</si>
  <si>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</si>
  <si>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</si>
  <si>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</si>
  <si>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</si>
  <si>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</si>
  <si>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</si>
  <si>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</si>
  <si>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</si>
  <si>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</si>
  <si>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</si>
  <si>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</si>
  <si>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</si>
  <si>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</si>
  <si>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</si>
  <si>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</si>
  <si>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</si>
  <si>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</si>
  <si>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</si>
  <si>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</si>
  <si>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</si>
  <si>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</si>
  <si>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</si>
  <si>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</si>
  <si>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</si>
  <si>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</si>
  <si>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</si>
  <si>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</si>
  <si>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</si>
  <si>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</si>
  <si>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</si>
  <si>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</si>
  <si>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</si>
  <si>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</si>
  <si>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</si>
  <si>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</si>
  <si>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</si>
  <si>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</si>
  <si>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</si>
  <si>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</si>
  <si>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</si>
  <si>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</si>
  <si>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</si>
  <si>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</si>
  <si>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</si>
  <si>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</si>
  <si>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</si>
  <si>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</si>
  <si>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</si>
  <si>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</si>
  <si>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</si>
  <si>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</si>
  <si>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</si>
  <si>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</si>
  <si>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</si>
  <si>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</si>
  <si>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</si>
  <si>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</si>
  <si>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</si>
  <si>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</si>
  <si>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</si>
  <si>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</si>
  <si>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</si>
  <si>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</si>
  <si>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</si>
  <si>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</si>
  <si>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</si>
  <si>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</si>
  <si>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</si>
  <si>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</si>
  <si>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</si>
  <si>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</si>
  <si>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</si>
  <si>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</si>
  <si>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</si>
  <si>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</si>
  <si>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</si>
  <si>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</si>
  <si>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</si>
  <si>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</si>
  <si>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</si>
  <si>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</si>
  <si>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</si>
  <si>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</si>
  <si>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</si>
  <si>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</si>
  <si>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</si>
  <si>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</si>
  <si>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</si>
  <si>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</si>
  <si>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</si>
  <si>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</si>
  <si>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</si>
  <si>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</si>
  <si>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</si>
  <si>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</si>
  <si>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</si>
  <si>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</si>
  <si>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</si>
  <si>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</si>
  <si>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</si>
  <si>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</si>
  <si>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</si>
  <si>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</si>
  <si>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</si>
  <si>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</si>
  <si>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</si>
  <si>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</si>
  <si>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</si>
  <si>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</si>
  <si>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</si>
  <si>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</si>
  <si>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</si>
  <si>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</si>
  <si>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</si>
  <si>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</si>
  <si>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</si>
  <si>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</si>
  <si>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</si>
  <si>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</si>
  <si>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</si>
  <si>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</si>
  <si>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</si>
  <si>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</si>
  <si>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</si>
  <si>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</si>
  <si>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</si>
  <si>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</si>
  <si>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</si>
  <si>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</si>
  <si>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</si>
  <si>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</si>
  <si>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</si>
  <si>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</si>
  <si>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</si>
  <si>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</si>
  <si>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</si>
  <si>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</si>
  <si>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</si>
  <si>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</si>
  <si>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</si>
  <si>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</si>
  <si>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</si>
  <si>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</si>
  <si>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</si>
  <si>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</si>
  <si>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</si>
  <si>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</si>
  <si>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</si>
  <si>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</si>
  <si>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</si>
  <si>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</si>
  <si>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</si>
  <si>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</si>
  <si>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</si>
  <si>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</si>
  <si>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</si>
  <si>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</si>
  <si>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</si>
  <si>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</si>
  <si>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</si>
  <si>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</si>
  <si>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</si>
  <si>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</si>
  <si>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</si>
  <si>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</si>
  <si>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</si>
  <si>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</si>
  <si>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</si>
  <si>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</si>
  <si>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</si>
  <si>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</si>
  <si>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</si>
  <si>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</si>
  <si>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</si>
  <si>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</si>
  <si>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</si>
  <si>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</si>
  <si>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</si>
  <si>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</si>
  <si>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</si>
  <si>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</si>
  <si>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</si>
  <si>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</si>
  <si>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</si>
  <si>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</si>
  <si>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</si>
  <si>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</si>
  <si>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</si>
  <si>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</si>
  <si>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</si>
  <si>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</si>
  <si>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</si>
  <si>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</si>
  <si>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</si>
  <si>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</si>
  <si>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</si>
  <si>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</si>
  <si>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</si>
  <si>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</si>
  <si>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</si>
  <si>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</si>
  <si>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</si>
  <si>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</si>
  <si>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</si>
  <si>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</si>
  <si>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</si>
  <si>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</si>
  <si>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</si>
  <si>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</si>
  <si>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</si>
  <si>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</si>
  <si>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</si>
  <si>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</si>
  <si>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</si>
  <si>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</si>
  <si>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</si>
  <si>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</si>
  <si>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</si>
  <si>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</si>
  <si>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</si>
  <si>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</si>
  <si>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</si>
  <si>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</si>
  <si>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</si>
  <si>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</si>
  <si>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</si>
  <si>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</si>
  <si>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</si>
  <si>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</si>
  <si>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</si>
  <si>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</si>
  <si>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</si>
  <si>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</si>
  <si>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</si>
  <si>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</si>
  <si>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</si>
  <si>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</si>
  <si>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</si>
  <si>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</si>
  <si>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</si>
  <si>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</si>
  <si>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</si>
  <si>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</si>
  <si>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</si>
  <si>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</si>
  <si>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</si>
  <si>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</si>
  <si>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</si>
  <si>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</si>
  <si>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</si>
  <si>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</si>
  <si>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</si>
  <si>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</si>
  <si>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</si>
  <si>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</si>
  <si>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</si>
  <si>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</si>
  <si>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</si>
  <si>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</si>
  <si>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</si>
  <si>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</si>
  <si>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</si>
  <si>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</si>
  <si>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</si>
  <si>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</si>
  <si>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</si>
  <si>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</si>
  <si>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</si>
  <si>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</si>
  <si>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</si>
  <si>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</si>
  <si>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</si>
  <si>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</si>
  <si>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</si>
  <si>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</si>
  <si>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</si>
  <si>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</si>
  <si>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</si>
  <si>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</si>
  <si>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</si>
  <si>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</si>
  <si>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</si>
  <si>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</si>
  <si>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</si>
  <si>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</si>
  <si>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</si>
  <si>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</si>
  <si>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</si>
  <si>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</si>
  <si>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</si>
  <si>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</si>
  <si>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</si>
  <si>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</si>
  <si>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</si>
  <si>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</si>
  <si>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</si>
  <si>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</si>
  <si>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</si>
  <si>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</si>
  <si>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</si>
  <si>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</si>
  <si>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</si>
  <si>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</si>
  <si>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</si>
  <si>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</si>
  <si>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</si>
  <si>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</si>
  <si>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</si>
  <si>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</si>
  <si>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</si>
  <si>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</si>
  <si>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</si>
  <si>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</si>
  <si>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</si>
  <si>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</si>
  <si>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</si>
  <si>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</si>
  <si>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</si>
  <si>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</si>
  <si>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</si>
  <si>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</si>
  <si>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</si>
  <si>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</si>
  <si>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</si>
  <si>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</si>
  <si>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</si>
  <si>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</si>
  <si>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</si>
  <si>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</si>
  <si>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</si>
  <si>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</si>
  <si>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</si>
  <si>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</si>
  <si>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</si>
  <si>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</si>
  <si>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</si>
  <si>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</si>
  <si>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</si>
  <si>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</si>
  <si>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</si>
  <si>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</si>
  <si>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</si>
  <si>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</si>
  <si>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</si>
  <si>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</si>
  <si>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</si>
  <si>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</si>
  <si>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</si>
  <si>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</si>
  <si>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</si>
  <si>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</si>
  <si>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</si>
  <si>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</si>
  <si>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</si>
  <si>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</si>
  <si>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</si>
  <si>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</si>
  <si>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</si>
  <si>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</si>
  <si>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</si>
  <si>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</si>
  <si>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</si>
  <si>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</si>
  <si>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</si>
  <si>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</si>
  <si>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</si>
  <si>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</si>
  <si>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</si>
  <si>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</si>
  <si>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</si>
  <si>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</si>
  <si>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</si>
  <si>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</si>
  <si>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</si>
  <si>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</si>
  <si>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</si>
  <si>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</si>
  <si>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</si>
  <si>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</si>
  <si>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</si>
  <si>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</si>
  <si>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</si>
  <si>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</si>
  <si>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</si>
  <si>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</si>
  <si>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</si>
  <si>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</si>
  <si>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</si>
  <si>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</si>
  <si>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</si>
  <si>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</si>
  <si>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</si>
  <si>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</si>
  <si>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</si>
  <si>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</si>
  <si>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</si>
  <si>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</si>
  <si>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</si>
  <si>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</si>
  <si>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</si>
  <si>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</si>
  <si>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</si>
  <si>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</si>
  <si>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</si>
  <si>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</si>
  <si>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</si>
  <si>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</si>
  <si>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</si>
  <si>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</si>
  <si>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</si>
  <si>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</si>
  <si>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</si>
  <si>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</si>
  <si>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</si>
  <si>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</si>
  <si>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</si>
  <si>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</si>
  <si>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</si>
  <si>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</si>
  <si>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</si>
  <si>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</si>
  <si>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</si>
  <si>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</si>
  <si>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</si>
  <si>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</si>
  <si>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</si>
  <si>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</si>
  <si>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</si>
  <si>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</si>
  <si>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</si>
  <si>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</si>
  <si>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</si>
  <si>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</si>
  <si>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</si>
  <si>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</si>
  <si>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</si>
  <si>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</si>
  <si>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</si>
  <si>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</si>
  <si>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</si>
  <si>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</si>
  <si>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</si>
  <si>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</si>
  <si>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</si>
  <si>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</si>
  <si>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</si>
  <si>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</si>
  <si>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</si>
  <si>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</si>
  <si>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</si>
  <si>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</si>
  <si>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</si>
  <si>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</si>
  <si>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</si>
  <si>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</si>
  <si>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</si>
  <si>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</si>
  <si>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</si>
  <si>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</si>
  <si>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</si>
  <si>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</si>
  <si>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</si>
  <si>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</si>
  <si>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</si>
  <si>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</si>
  <si>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</si>
  <si>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</si>
  <si>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</si>
  <si>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</si>
  <si>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</si>
  <si>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</si>
  <si>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</si>
  <si>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</si>
  <si>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</si>
  <si>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</si>
  <si>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</si>
  <si>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</si>
  <si>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</si>
  <si>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</si>
  <si>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</si>
  <si>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</si>
  <si>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</si>
  <si>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</si>
  <si>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</si>
  <si>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</si>
  <si>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</si>
  <si>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</si>
  <si>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</si>
  <si>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</si>
  <si>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</si>
  <si>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</si>
  <si>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</si>
  <si>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</si>
  <si>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</si>
  <si>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</si>
  <si>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</si>
  <si>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</si>
  <si>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</si>
  <si>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</si>
  <si>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</si>
  <si>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</si>
  <si>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</si>
  <si>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</si>
  <si>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</si>
  <si>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</si>
  <si>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</si>
  <si>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</si>
  <si>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</si>
  <si>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</si>
  <si>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</si>
  <si>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</si>
  <si>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</si>
  <si>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</si>
  <si>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</si>
  <si>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</si>
  <si>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</si>
  <si>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</si>
  <si>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</si>
  <si>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</si>
  <si>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</si>
  <si>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</si>
  <si>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</si>
  <si>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</si>
  <si>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</si>
  <si>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</si>
  <si>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</si>
  <si>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</si>
  <si>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</si>
  <si>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</si>
  <si>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</si>
  <si>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</si>
  <si>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</si>
  <si>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</si>
  <si>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</si>
  <si>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</si>
  <si>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</si>
  <si>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</si>
  <si>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</si>
  <si>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</si>
  <si>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</si>
  <si>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</si>
  <si>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</si>
  <si>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</si>
  <si>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</si>
  <si>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</si>
  <si>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</si>
  <si>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</si>
  <si>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</si>
  <si>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</si>
  <si>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</si>
  <si>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</si>
  <si>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</si>
  <si>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</si>
  <si>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</si>
  <si>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</si>
  <si>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</si>
  <si>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</si>
  <si>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</si>
  <si>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</si>
  <si>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</si>
  <si>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</si>
  <si>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</si>
  <si>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</si>
  <si>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</si>
  <si>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</si>
  <si>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</si>
  <si>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</si>
  <si>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</si>
  <si>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</si>
  <si>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</si>
  <si>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</si>
  <si>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</si>
  <si>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</si>
  <si>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</si>
  <si>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</si>
  <si>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</si>
  <si>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</si>
  <si>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</si>
  <si>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</si>
  <si>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</si>
  <si>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</si>
  <si>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</si>
  <si>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</si>
  <si>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</si>
  <si>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</si>
  <si>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</si>
  <si>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</si>
  <si>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</si>
  <si>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</si>
  <si>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</si>
  <si>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</si>
  <si>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</si>
  <si>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</si>
  <si>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</si>
  <si>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</si>
  <si>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</si>
  <si>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</si>
  <si>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</si>
  <si>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</si>
  <si>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</si>
  <si>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</si>
  <si>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</si>
  <si>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</si>
  <si>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</si>
  <si>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</si>
  <si>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</si>
  <si>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</si>
  <si>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</si>
  <si>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</si>
  <si>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</si>
  <si>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</si>
  <si>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</si>
  <si>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</si>
  <si>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</si>
  <si>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</si>
  <si>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</si>
  <si>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</si>
  <si>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</si>
  <si>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</si>
  <si>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</si>
  <si>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</si>
  <si>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</si>
  <si>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</si>
  <si>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</si>
  <si>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</si>
  <si>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</si>
  <si>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</si>
  <si>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</si>
  <si>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</si>
  <si>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</si>
  <si>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</si>
  <si>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</si>
  <si>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</si>
  <si>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</si>
  <si>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</si>
  <si>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</si>
  <si>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</si>
  <si>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</si>
  <si>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</si>
  <si>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</si>
  <si>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</si>
  <si>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</si>
  <si>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</si>
  <si>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</si>
  <si>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</si>
  <si>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</si>
  <si>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</si>
  <si>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</si>
  <si>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</si>
  <si>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</si>
  <si>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</si>
  <si>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</si>
  <si>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</si>
  <si>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</si>
  <si>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</si>
  <si>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</si>
  <si>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</si>
  <si>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</si>
  <si>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</si>
  <si>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</si>
  <si>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</si>
  <si>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</si>
  <si>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</si>
  <si>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</si>
  <si>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</si>
  <si>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</si>
  <si>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</si>
  <si>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</si>
  <si>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</si>
  <si>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</si>
  <si>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</si>
  <si>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</si>
  <si>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</si>
  <si>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</si>
  <si>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</si>
  <si>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</si>
  <si>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</si>
  <si>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</si>
  <si>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</si>
  <si>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</si>
  <si>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</si>
  <si>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</si>
  <si>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</si>
  <si>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</si>
  <si>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</si>
  <si>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</si>
  <si>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</si>
  <si>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</si>
  <si>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</si>
  <si>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</si>
  <si>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</si>
  <si>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</si>
  <si>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</si>
  <si>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</si>
  <si>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</si>
  <si>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</si>
  <si>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</si>
  <si>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</si>
  <si>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</si>
  <si>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</si>
  <si>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</si>
  <si>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</si>
  <si>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</si>
  <si>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</si>
  <si>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</si>
  <si>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</si>
  <si>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</si>
  <si>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</si>
  <si>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</si>
  <si>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</si>
  <si>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</si>
  <si>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</si>
  <si>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</si>
  <si>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</si>
  <si>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</si>
  <si>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</si>
  <si>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</si>
  <si>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</si>
  <si>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</si>
  <si>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</si>
  <si>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</si>
  <si>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</si>
  <si>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</si>
  <si>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</si>
  <si>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</si>
  <si>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</si>
  <si>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</si>
  <si>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</si>
  <si>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</si>
  <si>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</si>
  <si>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</si>
  <si>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</si>
  <si>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</si>
  <si>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</si>
  <si>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</si>
  <si>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</si>
  <si>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</si>
  <si>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</si>
  <si>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</si>
  <si>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</si>
  <si>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</si>
  <si>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</si>
  <si>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</si>
  <si>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</si>
  <si>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</si>
  <si>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</si>
  <si>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</si>
  <si>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</si>
  <si>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</si>
  <si>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</si>
  <si>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</si>
  <si>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</si>
  <si>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</si>
  <si>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</si>
  <si>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</si>
  <si>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</si>
  <si>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</si>
  <si>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</si>
  <si>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</si>
  <si>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</si>
  <si>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</si>
  <si>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</si>
  <si>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</si>
  <si>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</si>
  <si>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</si>
  <si>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</si>
  <si>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</si>
  <si>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</si>
  <si>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</si>
  <si>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</si>
  <si>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</si>
  <si>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</si>
  <si>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</si>
  <si>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</si>
  <si>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</si>
  <si>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</si>
  <si>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</si>
  <si>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</si>
  <si>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</si>
  <si>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</si>
  <si>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</si>
  <si>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</si>
  <si>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</si>
  <si>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</si>
  <si>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</si>
  <si>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</si>
  <si>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</si>
  <si>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</si>
  <si>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</si>
  <si>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</si>
  <si>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</si>
  <si>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</si>
  <si>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</si>
  <si>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</si>
  <si>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</si>
  <si>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</si>
  <si>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</si>
  <si>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</si>
  <si>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</si>
  <si>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</si>
  <si>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</si>
  <si>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</si>
  <si>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</si>
  <si>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</si>
  <si>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</si>
  <si>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</si>
  <si>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</si>
  <si>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</si>
  <si>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</si>
  <si>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</si>
  <si>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</si>
  <si>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</si>
  <si>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</si>
  <si>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</si>
  <si>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</si>
  <si>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</si>
  <si>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</si>
  <si>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</si>
  <si>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</si>
  <si>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</si>
  <si>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</si>
  <si>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</si>
  <si>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</si>
  <si>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</si>
  <si>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</si>
  <si>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</si>
  <si>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</si>
  <si>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</si>
  <si>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</si>
  <si>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</si>
  <si>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</si>
  <si>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</si>
  <si>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</si>
  <si>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</si>
  <si>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</si>
  <si>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</si>
  <si>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</si>
  <si>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</si>
  <si>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</si>
  <si>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</si>
  <si>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</si>
  <si>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</si>
  <si>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</si>
  <si>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</si>
  <si>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</si>
  <si>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</si>
  <si>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</si>
  <si>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</si>
  <si>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</si>
  <si>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</si>
  <si>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</si>
  <si>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</si>
  <si>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</si>
  <si>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</si>
  <si>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</si>
  <si>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</si>
  <si>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</si>
  <si>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</si>
  <si>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</si>
  <si>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</si>
  <si>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</si>
  <si>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</si>
  <si>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</si>
  <si>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</si>
  <si>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</si>
  <si>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</si>
  <si>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</si>
  <si>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</si>
  <si>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</si>
  <si>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</si>
  <si>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</si>
  <si>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</si>
  <si>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</si>
  <si>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</si>
  <si>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</si>
  <si>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</si>
  <si>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</si>
  <si>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</si>
  <si>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</si>
  <si>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</si>
  <si>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</si>
  <si>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</si>
  <si>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</si>
  <si>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</si>
  <si>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</si>
  <si>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</si>
  <si>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</si>
  <si>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</si>
  <si>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</si>
  <si>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</si>
  <si>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</si>
  <si>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</si>
  <si>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</si>
  <si>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</si>
  <si>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</si>
  <si>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</si>
  <si>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</si>
  <si>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</si>
  <si>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</si>
  <si>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</si>
  <si>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</si>
  <si>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</si>
  <si>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</si>
  <si>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</si>
  <si>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</si>
  <si>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</si>
  <si>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</si>
  <si>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</si>
  <si>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</si>
  <si>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</si>
  <si>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</si>
  <si>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</si>
  <si>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</si>
  <si>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</si>
  <si>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</si>
  <si>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</si>
  <si>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</si>
  <si>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</si>
  <si>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</si>
  <si>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</si>
  <si>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</si>
  <si>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</si>
  <si>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</si>
  <si>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</si>
  <si>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</si>
  <si>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</si>
  <si>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</si>
  <si>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</si>
  <si>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</si>
  <si>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</si>
  <si>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</si>
  <si>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</si>
  <si>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</si>
  <si>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</si>
  <si>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</si>
  <si>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</si>
  <si>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</si>
  <si>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</si>
  <si>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</si>
  <si>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</si>
  <si>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</si>
  <si>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</si>
  <si>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</si>
  <si>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</si>
  <si>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</si>
  <si>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</si>
  <si>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</si>
  <si>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</si>
  <si>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</si>
  <si>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</si>
  <si>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</si>
  <si>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</si>
  <si>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</si>
  <si>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</si>
  <si>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</si>
  <si>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</si>
  <si>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</si>
  <si>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</si>
  <si>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</si>
  <si>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</si>
  <si>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</si>
  <si>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</si>
  <si>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</si>
  <si>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</si>
  <si>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</si>
  <si>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</si>
  <si>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</si>
  <si>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</si>
  <si>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</si>
  <si>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</si>
  <si>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</si>
  <si>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</si>
  <si>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</si>
  <si>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</si>
  <si>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</si>
  <si>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</si>
  <si>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</si>
  <si>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</si>
  <si>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</si>
  <si>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</si>
  <si>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</si>
  <si>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</si>
  <si>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</si>
  <si>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</si>
  <si>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</si>
  <si>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</si>
  <si>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</si>
  <si>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</si>
  <si>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</si>
  <si>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</si>
  <si>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</si>
  <si>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</si>
  <si>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</si>
  <si>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</si>
  <si>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</si>
  <si>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</si>
  <si>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</si>
  <si>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</si>
  <si>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</si>
  <si>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</si>
  <si>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</si>
  <si>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</si>
  <si>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</si>
  <si>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</si>
  <si>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</si>
  <si>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</si>
  <si>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</si>
  <si>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</si>
  <si>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</si>
  <si>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</si>
  <si>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</si>
  <si>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</si>
  <si>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</si>
  <si>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</si>
  <si>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</si>
  <si>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</si>
  <si>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</si>
  <si>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</si>
  <si>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</si>
  <si>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</si>
  <si>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</si>
  <si>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</si>
  <si>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</si>
  <si>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</si>
  <si>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</si>
  <si>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</si>
  <si>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</si>
  <si>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</si>
  <si>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</si>
  <si>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</si>
  <si>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</si>
  <si>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</si>
  <si>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</si>
  <si>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</si>
  <si>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</si>
  <si>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</si>
  <si>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</si>
  <si>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</si>
  <si>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</si>
  <si>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</si>
  <si>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</si>
  <si>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</si>
  <si>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</si>
  <si>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</si>
  <si>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</si>
  <si>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</si>
  <si>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</si>
  <si>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</si>
  <si>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</si>
  <si>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</si>
  <si>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</si>
  <si>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</si>
  <si>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</si>
  <si>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</si>
  <si>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</si>
  <si>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</si>
  <si>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</si>
  <si>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</si>
  <si>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</si>
  <si>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</si>
  <si>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</si>
  <si>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</si>
  <si>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</si>
  <si>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</si>
  <si>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</si>
  <si>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</si>
  <si>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</si>
  <si>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</si>
  <si>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</si>
  <si>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</si>
  <si>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</si>
  <si>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</si>
  <si>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</si>
  <si>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</si>
  <si>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</si>
  <si>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</si>
  <si>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</si>
  <si>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</si>
  <si>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</si>
  <si>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</si>
  <si>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</si>
  <si>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</si>
  <si>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</si>
  <si>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</si>
  <si>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</si>
  <si>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</si>
  <si>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</si>
  <si>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</si>
  <si>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</si>
  <si>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</si>
  <si>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</si>
  <si>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</si>
  <si>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</si>
  <si>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</si>
  <si>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</si>
  <si>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</si>
  <si>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</si>
  <si>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</si>
  <si>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</si>
  <si>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</si>
  <si>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</si>
  <si>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</si>
  <si>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</si>
  <si>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</si>
  <si>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</si>
  <si>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</si>
  <si>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</si>
  <si>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</si>
  <si>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</si>
  <si>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</si>
  <si>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</si>
  <si>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</si>
  <si>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</si>
  <si>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</si>
  <si>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</si>
  <si>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</si>
  <si>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</si>
  <si>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</si>
  <si>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</si>
  <si>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</si>
  <si>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</si>
  <si>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</si>
  <si>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</si>
  <si>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</si>
  <si>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</si>
  <si>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</si>
  <si>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</si>
  <si>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</si>
  <si>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</si>
  <si>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</si>
  <si>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</si>
  <si>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</si>
  <si>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</si>
  <si>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</si>
  <si>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</si>
  <si>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</si>
  <si>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</si>
  <si>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</si>
  <si>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</si>
  <si>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</si>
  <si>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</si>
  <si>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</si>
  <si>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</si>
  <si>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</si>
  <si>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</si>
  <si>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</si>
  <si>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</si>
  <si>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</si>
  <si>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</si>
  <si>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</si>
  <si>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</si>
  <si>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</si>
  <si>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</si>
  <si>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</si>
  <si>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</si>
  <si>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</si>
  <si>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</si>
  <si>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</si>
  <si>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</si>
  <si>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</si>
  <si>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</si>
  <si>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</si>
  <si>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</si>
  <si>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</si>
  <si>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</si>
  <si>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</si>
  <si>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</si>
  <si>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</si>
  <si>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</si>
  <si>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</si>
  <si>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</si>
  <si>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</si>
  <si>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</si>
  <si>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</si>
  <si>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</si>
  <si>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</si>
  <si>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</si>
  <si>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</si>
  <si>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</si>
  <si>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</si>
  <si>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</si>
  <si>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</si>
  <si>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</si>
  <si>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</si>
  <si>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</si>
  <si>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</si>
  <si>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</si>
  <si>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</si>
  <si>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</si>
  <si>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</si>
  <si>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</si>
  <si>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</si>
  <si>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</si>
  <si>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</si>
  <si>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</si>
  <si>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</si>
  <si>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</si>
  <si>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</si>
  <si>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</si>
  <si>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</si>
  <si>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</si>
  <si>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</si>
  <si>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</si>
  <si>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</si>
  <si>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</si>
  <si>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</si>
  <si>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</si>
  <si>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</si>
  <si>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</si>
  <si>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</si>
  <si>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</si>
  <si>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</si>
  <si>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</si>
  <si>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</si>
  <si>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</si>
  <si>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</si>
  <si>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</si>
  <si>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</si>
  <si>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</si>
  <si>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</si>
  <si>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</si>
  <si>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</si>
  <si>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</si>
  <si>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</si>
  <si>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</si>
  <si>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</si>
  <si>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</si>
  <si>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</si>
  <si>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</si>
  <si>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</si>
  <si>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</si>
  <si>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</si>
  <si>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</si>
  <si>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</si>
  <si>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</si>
  <si>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</si>
  <si>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</si>
  <si>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</si>
  <si>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</si>
  <si>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</si>
  <si>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</si>
  <si>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</si>
  <si>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</si>
  <si>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</si>
  <si>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</si>
  <si>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</si>
  <si>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</si>
  <si>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</si>
  <si>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</si>
  <si>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</si>
  <si>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</si>
  <si>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</si>
  <si>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</si>
  <si>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</si>
  <si>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</si>
  <si>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</si>
  <si>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</si>
  <si>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</si>
  <si>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</si>
  <si>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</si>
  <si>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</si>
  <si>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</si>
  <si>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</si>
  <si>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</si>
  <si>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</si>
  <si>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</si>
  <si>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</si>
  <si>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</si>
  <si>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</si>
  <si>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</si>
  <si>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</si>
  <si>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</si>
  <si>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</si>
  <si>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</si>
  <si>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</si>
  <si>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</si>
  <si>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</si>
  <si>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</si>
  <si>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</si>
  <si>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</si>
  <si>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</si>
  <si>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</si>
  <si>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</si>
  <si>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</si>
  <si>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</si>
  <si>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</si>
  <si>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</si>
  <si>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</si>
  <si>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</si>
  <si>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</si>
  <si>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</si>
  <si>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</si>
  <si>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</si>
  <si>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</si>
  <si>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</si>
  <si>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</si>
  <si>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</si>
  <si>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</si>
  <si>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</si>
  <si>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</si>
  <si>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</si>
  <si>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</si>
  <si>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</si>
  <si>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</si>
  <si>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</si>
  <si>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</si>
  <si>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</si>
  <si>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</si>
  <si>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</si>
  <si>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</si>
  <si>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</si>
  <si>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</si>
  <si>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</si>
  <si>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</si>
  <si>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</si>
  <si>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</si>
  <si>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</si>
  <si>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</si>
  <si>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</si>
  <si>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</si>
  <si>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</si>
  <si>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</si>
  <si>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</si>
  <si>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</si>
  <si>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</si>
  <si>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</si>
  <si>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</si>
  <si>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</si>
  <si>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</si>
  <si>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</si>
  <si>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</si>
  <si>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</si>
  <si>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</si>
  <si>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</si>
  <si>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</si>
  <si>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</si>
  <si>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</si>
  <si>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</si>
  <si>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</si>
  <si>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</si>
  <si>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</si>
  <si>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</si>
  <si>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</si>
  <si>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</si>
  <si>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</si>
  <si>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</si>
  <si>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</si>
  <si>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</si>
  <si>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</si>
  <si>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</si>
  <si>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</si>
  <si>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</si>
  <si>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</si>
  <si>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</si>
  <si>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</si>
  <si>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</si>
  <si>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</si>
  <si>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</si>
  <si>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</si>
  <si>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</si>
  <si>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</si>
  <si>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</si>
  <si>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</si>
  <si>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</si>
  <si>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</si>
  <si>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</si>
  <si>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</si>
  <si>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</si>
  <si>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</si>
  <si>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</si>
  <si>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</si>
  <si>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</si>
  <si>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</si>
  <si>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</si>
  <si>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</si>
  <si>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</si>
  <si>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</si>
  <si>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</si>
  <si>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</si>
  <si>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</si>
  <si>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</si>
  <si>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</si>
  <si>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</si>
  <si>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</si>
  <si>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</si>
  <si>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</si>
  <si>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</si>
  <si>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</si>
  <si>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</si>
  <si>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</si>
  <si>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</si>
  <si>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</si>
  <si>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</si>
  <si>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</si>
  <si>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</si>
  <si>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</si>
  <si>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</si>
  <si>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</si>
  <si>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</si>
  <si>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</si>
  <si>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</si>
  <si>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</si>
  <si>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</si>
  <si>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</si>
  <si>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</si>
  <si>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</si>
  <si>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</si>
  <si>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</si>
  <si>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</si>
  <si>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</si>
  <si>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</si>
  <si>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</si>
  <si>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</si>
  <si>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</si>
  <si>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</si>
  <si>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</si>
  <si>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</si>
  <si>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</si>
  <si>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</si>
  <si>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</si>
  <si>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</si>
  <si>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</si>
  <si>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</si>
  <si>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</si>
  <si>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</si>
  <si>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</si>
  <si>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</si>
  <si>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</si>
  <si>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</si>
  <si>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</si>
  <si>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</si>
  <si>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</si>
  <si>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</si>
  <si>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</si>
  <si>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</si>
  <si>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</si>
  <si>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</si>
  <si>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</si>
  <si>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</si>
  <si>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</si>
  <si>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</si>
  <si>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</si>
  <si>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</si>
  <si>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</si>
  <si>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</si>
  <si>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</si>
  <si>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</si>
  <si>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</si>
  <si>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</si>
  <si>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</si>
  <si>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</si>
  <si>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</si>
  <si>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</si>
  <si>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</si>
  <si>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</si>
  <si>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</si>
  <si>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</si>
  <si>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</si>
  <si>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</si>
  <si>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</si>
  <si>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</si>
  <si>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</si>
  <si>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</si>
  <si>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</si>
  <si>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</si>
  <si>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</si>
  <si>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</si>
  <si>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</si>
  <si>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</si>
  <si>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</si>
  <si>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</si>
  <si>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</si>
  <si>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</si>
  <si>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</si>
  <si>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</si>
  <si>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</si>
  <si>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</si>
  <si>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</si>
  <si>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</si>
  <si>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</si>
  <si>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</si>
  <si>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</si>
  <si>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</si>
  <si>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</si>
  <si>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</si>
  <si>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</si>
  <si>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</si>
  <si>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</si>
  <si>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</si>
  <si>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</si>
  <si>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</si>
  <si>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</si>
  <si>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</si>
  <si>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</si>
  <si>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</si>
  <si>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</si>
  <si>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</si>
  <si>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</si>
  <si>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</si>
  <si>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</si>
  <si>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</si>
  <si>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</si>
  <si>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</si>
  <si>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</si>
  <si>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</si>
  <si>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</si>
  <si>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</si>
  <si>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</si>
  <si>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</si>
  <si>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</si>
  <si>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</si>
  <si>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</si>
  <si>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</si>
  <si>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</si>
  <si>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</si>
  <si>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</si>
  <si>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</si>
  <si>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</si>
  <si>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</si>
  <si>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</si>
  <si>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</si>
  <si>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</si>
  <si>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</si>
  <si>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</si>
  <si>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</si>
  <si>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</si>
  <si>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</si>
  <si>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</si>
  <si>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</si>
  <si>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</si>
  <si>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</si>
  <si>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</si>
  <si>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</si>
  <si>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</si>
  <si>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</si>
  <si>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</si>
  <si>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</si>
  <si>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</si>
  <si>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</si>
  <si>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</si>
  <si>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</si>
  <si>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</si>
  <si>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</si>
  <si>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</si>
  <si>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</si>
  <si>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</si>
  <si>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</si>
  <si>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</si>
  <si>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</si>
  <si>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</si>
  <si>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</si>
  <si>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</si>
  <si>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</si>
  <si>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</si>
  <si>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</si>
  <si>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</si>
  <si>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</si>
  <si>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</si>
  <si>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</si>
  <si>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</si>
  <si>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</si>
  <si>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</si>
  <si>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</si>
  <si>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</si>
  <si>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</si>
  <si>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</si>
  <si>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</si>
  <si>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</si>
  <si>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</si>
  <si>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</si>
  <si>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</si>
  <si>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</si>
  <si>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</si>
  <si>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</si>
  <si>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</si>
  <si>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</si>
  <si>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</si>
  <si>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</si>
  <si>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</si>
  <si>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</si>
  <si>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</si>
  <si>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</si>
  <si>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</si>
  <si>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</si>
  <si>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</si>
  <si>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</si>
  <si>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</si>
  <si>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</si>
  <si>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</si>
  <si>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</si>
  <si>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</si>
  <si>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</si>
  <si>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</si>
  <si>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</si>
  <si>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</si>
  <si>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</si>
  <si>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</si>
  <si>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</si>
  <si>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</si>
  <si>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</si>
  <si>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</si>
  <si>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</si>
  <si>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</si>
  <si>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</si>
  <si>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</si>
  <si>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</si>
  <si>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</si>
  <si>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</si>
  <si>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</si>
  <si>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</si>
  <si>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</si>
  <si>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</si>
  <si>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</si>
  <si>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</si>
  <si>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</si>
  <si>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</si>
  <si>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</si>
  <si>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</si>
  <si>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</si>
  <si>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</si>
  <si>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</si>
  <si>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</si>
  <si>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</si>
  <si>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</si>
  <si>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</si>
  <si>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</si>
  <si>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</si>
  <si>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</si>
  <si>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</si>
  <si>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</si>
  <si>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</si>
  <si>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</si>
  <si>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</si>
  <si>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</si>
  <si>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</si>
  <si>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</si>
  <si>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</si>
  <si>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</si>
  <si>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</si>
  <si>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</si>
  <si>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</si>
  <si>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</si>
  <si>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</si>
  <si>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</si>
  <si>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</si>
  <si>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</si>
  <si>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</si>
  <si>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</si>
  <si>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</si>
  <si>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</si>
  <si>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</si>
  <si>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</si>
  <si>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</si>
  <si>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</si>
  <si>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</si>
  <si>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</si>
  <si>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</si>
  <si>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</si>
  <si>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</si>
  <si>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</si>
  <si>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</si>
  <si>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</si>
  <si>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</si>
  <si>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</si>
  <si>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</si>
  <si>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</si>
  <si>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</si>
  <si>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</si>
  <si>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</si>
  <si>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</si>
  <si>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</si>
  <si>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</si>
  <si>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</si>
  <si>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</si>
  <si>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</si>
  <si>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</si>
  <si>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</si>
  <si>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</si>
  <si>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</si>
  <si>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</si>
  <si>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</si>
  <si>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</si>
  <si>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</si>
  <si>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</si>
  <si>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</si>
  <si>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</si>
  <si>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</si>
  <si>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</si>
  <si>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</si>
  <si>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</si>
  <si>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</si>
  <si>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</si>
  <si>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</si>
  <si>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</si>
  <si>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</si>
  <si>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</si>
  <si>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</si>
  <si>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</si>
  <si>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</si>
  <si>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</si>
  <si>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</si>
  <si>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</si>
  <si>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</si>
  <si>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</si>
  <si>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</si>
  <si>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</si>
  <si>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</si>
  <si>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</si>
  <si>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</si>
  <si>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</si>
  <si>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</si>
  <si>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</si>
  <si>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</si>
  <si>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</si>
  <si>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</si>
  <si>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</si>
  <si>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</si>
  <si>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</si>
  <si>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</si>
  <si>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</si>
  <si>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</si>
  <si>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</si>
  <si>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</si>
  <si>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</si>
  <si>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</si>
  <si>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</si>
  <si>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</si>
  <si>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</si>
  <si>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</si>
  <si>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</si>
  <si>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</si>
  <si>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</si>
  <si>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</si>
  <si>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</si>
  <si>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</si>
  <si>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</si>
  <si>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</si>
  <si>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</si>
  <si>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</si>
  <si>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</si>
  <si>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</si>
  <si>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</si>
  <si>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</si>
  <si>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</si>
  <si>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</si>
  <si>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</si>
  <si>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</si>
  <si>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</si>
  <si>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</si>
  <si>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</si>
  <si>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</si>
  <si>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</si>
  <si>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</si>
  <si>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</si>
  <si>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</si>
  <si>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</si>
  <si>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</si>
  <si>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</si>
  <si>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</si>
  <si>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</si>
  <si>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</si>
  <si>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</si>
  <si>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</si>
  <si>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</si>
  <si>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</si>
  <si>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</si>
  <si>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</si>
  <si>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</si>
  <si>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</si>
  <si>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</si>
  <si>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</si>
  <si>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</si>
  <si>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</si>
  <si>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</si>
  <si>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</si>
  <si>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</si>
  <si>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</si>
  <si>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</si>
  <si>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</si>
  <si>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</si>
  <si>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</si>
  <si>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</si>
  <si>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</si>
  <si>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</si>
  <si>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</si>
  <si>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</si>
  <si>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</si>
  <si>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</si>
  <si>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</si>
  <si>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</si>
  <si>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</si>
  <si>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</si>
  <si>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</si>
  <si>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</si>
  <si>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</si>
  <si>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</si>
  <si>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</si>
  <si>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</si>
  <si>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</si>
  <si>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</si>
  <si>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</si>
  <si>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</si>
  <si>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</si>
  <si>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</si>
  <si>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</si>
  <si>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</si>
  <si>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</si>
  <si>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</si>
  <si>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</si>
  <si>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</si>
  <si>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</si>
  <si>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</si>
  <si>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</si>
  <si>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</si>
  <si>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</si>
  <si>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</si>
  <si>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</si>
  <si>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</si>
  <si>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</si>
  <si>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</si>
  <si>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</si>
  <si>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</si>
  <si>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</si>
  <si>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</si>
  <si>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</si>
  <si>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</si>
  <si>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</si>
  <si>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</si>
  <si>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</si>
  <si>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</si>
  <si>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</si>
  <si>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</si>
  <si>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</si>
  <si>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</si>
  <si>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</si>
  <si>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</si>
  <si>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</si>
  <si>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</si>
  <si>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</si>
  <si>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</si>
  <si>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</si>
  <si>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</si>
  <si>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</si>
  <si>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</si>
  <si>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</si>
  <si>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</si>
  <si>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</si>
  <si>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</si>
  <si>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</si>
  <si>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</si>
  <si>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</si>
  <si>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</si>
  <si>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</si>
  <si>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</si>
  <si>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</si>
  <si>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</si>
  <si>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</si>
  <si>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</si>
  <si>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</si>
  <si>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</si>
  <si>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</si>
  <si>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</si>
  <si>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</si>
  <si>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</si>
  <si>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</si>
  <si>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</si>
  <si>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</si>
  <si>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</si>
  <si>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</si>
  <si>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</si>
  <si>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</si>
  <si>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</si>
  <si>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</si>
  <si>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</si>
  <si>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</si>
  <si>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</si>
  <si>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</si>
  <si>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</si>
  <si>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</si>
  <si>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</si>
  <si>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</si>
  <si>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</si>
  <si>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</si>
  <si>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</si>
  <si>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</si>
  <si>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</si>
  <si>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</si>
  <si>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</si>
  <si>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</si>
  <si>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</si>
  <si>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</si>
  <si>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</si>
  <si>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</si>
  <si>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</si>
  <si>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</si>
  <si>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</si>
  <si>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</si>
  <si>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</si>
  <si>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</si>
  <si>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</si>
  <si>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</si>
  <si>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</si>
  <si>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</si>
  <si>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</si>
  <si>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</si>
  <si>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</si>
  <si>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</si>
  <si>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</si>
  <si>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</si>
  <si>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</si>
  <si>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</si>
  <si>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</si>
  <si>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</si>
  <si>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</si>
  <si>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</si>
  <si>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</si>
  <si>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</si>
  <si>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</si>
  <si>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</si>
  <si>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</si>
  <si>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</si>
  <si>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</si>
  <si>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</si>
  <si>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</si>
  <si>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</si>
  <si>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</si>
  <si>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</si>
  <si>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</si>
  <si>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</si>
  <si>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</si>
  <si>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</si>
  <si>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</si>
  <si>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</si>
  <si>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</si>
  <si>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</si>
  <si>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</si>
  <si>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</si>
  <si>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</si>
  <si>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</si>
  <si>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</si>
  <si>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</si>
  <si>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</si>
  <si>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</si>
  <si>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</si>
  <si>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</si>
  <si>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</si>
  <si>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</si>
  <si>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</si>
  <si>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</si>
  <si>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</si>
  <si>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</si>
  <si>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</si>
  <si>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</si>
  <si>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</si>
  <si>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</si>
  <si>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</si>
  <si>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</si>
  <si>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</si>
  <si>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</si>
  <si>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</si>
  <si>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</si>
  <si>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</si>
  <si>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</si>
  <si>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</si>
  <si>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</si>
  <si>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</si>
  <si>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</si>
  <si>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</si>
  <si>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</si>
  <si>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</si>
  <si>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</si>
  <si>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</si>
  <si>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</si>
  <si>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</si>
  <si>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</si>
  <si>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</si>
  <si>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</si>
  <si>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</si>
  <si>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</si>
  <si>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</si>
  <si>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</si>
  <si>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</si>
  <si>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</si>
  <si>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</si>
  <si>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</si>
  <si>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</si>
  <si>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</si>
  <si>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</si>
  <si>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</si>
  <si>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</si>
  <si>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</si>
  <si>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</si>
  <si>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</si>
  <si>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</si>
  <si>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</si>
  <si>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</si>
  <si>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</si>
  <si>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</si>
  <si>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</si>
  <si>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</si>
  <si>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</si>
  <si>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</si>
  <si>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</si>
  <si>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</si>
  <si>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</si>
  <si>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</si>
  <si>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</si>
  <si>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</si>
  <si>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</si>
  <si>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</si>
  <si>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</si>
  <si>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</si>
  <si>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</si>
  <si>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</si>
  <si>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</si>
  <si>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</si>
  <si>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</si>
  <si>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</si>
  <si>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</si>
  <si>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</si>
  <si>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</si>
  <si>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</si>
  <si>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</si>
  <si>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</si>
  <si>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</si>
  <si>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</si>
  <si>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</si>
  <si>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</si>
  <si>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</si>
  <si>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</si>
  <si>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</si>
  <si>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</si>
  <si>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</si>
  <si>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</si>
  <si>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</si>
  <si>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</si>
  <si>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</si>
  <si>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</si>
  <si>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</si>
  <si>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</si>
  <si>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</si>
  <si>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</si>
  <si>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</si>
  <si>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</si>
  <si>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</si>
  <si>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</si>
  <si>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</si>
  <si>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</si>
  <si>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</si>
  <si>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</si>
  <si>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</si>
  <si>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</si>
  <si>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</si>
  <si>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</si>
  <si>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</si>
  <si>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</si>
  <si>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</si>
  <si>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</si>
  <si>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</si>
  <si>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</si>
  <si>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</si>
  <si>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</si>
  <si>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</si>
  <si>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</si>
  <si>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</si>
  <si>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</si>
  <si>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</si>
  <si>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</si>
  <si>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</si>
  <si>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</si>
  <si>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</si>
  <si>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</si>
  <si>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</si>
  <si>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</si>
  <si>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</si>
  <si>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</si>
  <si>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</si>
  <si>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</si>
  <si>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</si>
  <si>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</si>
  <si>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</si>
  <si>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</si>
  <si>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</si>
  <si>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</si>
  <si>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</si>
  <si>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</si>
  <si>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</si>
  <si>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</si>
  <si>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</si>
  <si>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</si>
  <si>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</si>
  <si>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</si>
  <si>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</si>
  <si>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</si>
  <si>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</si>
  <si>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</si>
  <si>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</si>
  <si>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</si>
  <si>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</si>
  <si>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</si>
  <si>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</si>
  <si>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</si>
  <si>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</si>
  <si>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</si>
  <si>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</si>
  <si>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</si>
  <si>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</si>
  <si>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</si>
  <si>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</si>
  <si>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</si>
  <si>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</si>
  <si>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</si>
  <si>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</si>
  <si>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</si>
  <si>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</si>
  <si>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</si>
  <si>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</si>
  <si>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</si>
  <si>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</si>
  <si>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</si>
  <si>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</si>
  <si>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</si>
  <si>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</si>
  <si>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</si>
  <si>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</si>
  <si>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</si>
  <si>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</si>
  <si>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</si>
  <si>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</si>
  <si>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</si>
  <si>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</si>
  <si>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</si>
  <si>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</si>
  <si>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</si>
  <si>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</si>
  <si>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</si>
  <si>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</si>
  <si>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</si>
  <si>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</si>
  <si>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</si>
  <si>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</si>
  <si>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</si>
  <si>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</si>
  <si>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</si>
  <si>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</si>
  <si>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</si>
  <si>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</si>
  <si>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</si>
  <si>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</si>
  <si>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</si>
  <si>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</si>
  <si>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</si>
  <si>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</si>
  <si>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</si>
  <si>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</si>
  <si>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</si>
  <si>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</si>
  <si>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</si>
  <si>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</si>
  <si>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</si>
  <si>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</si>
  <si>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</si>
  <si>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</si>
  <si>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</si>
  <si>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</si>
  <si>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</si>
  <si>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</si>
  <si>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</si>
  <si>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</si>
  <si>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</si>
  <si>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</si>
  <si>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</si>
  <si>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</si>
  <si>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</si>
  <si>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</si>
  <si>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</si>
  <si>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</si>
  <si>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</si>
  <si>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</si>
  <si>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</si>
  <si>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</si>
  <si>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</si>
  <si>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</si>
  <si>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</si>
  <si>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</si>
  <si>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</si>
  <si>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</si>
  <si>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</si>
  <si>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</si>
  <si>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</si>
  <si>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</si>
  <si>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</si>
  <si>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</si>
  <si>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</si>
  <si>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</si>
  <si>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</si>
  <si>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</si>
  <si>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</si>
  <si>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</si>
  <si>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</si>
  <si>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</si>
  <si>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</si>
  <si>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</si>
  <si>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</si>
  <si>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</si>
  <si>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</si>
  <si>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</si>
  <si>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</si>
  <si>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</si>
  <si>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</si>
  <si>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</si>
  <si>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</si>
  <si>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</si>
  <si>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</si>
  <si>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</si>
  <si>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</si>
  <si>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</si>
  <si>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</si>
  <si>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</si>
  <si>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</si>
  <si>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</si>
  <si>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</si>
  <si>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</si>
  <si>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</si>
  <si>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</si>
  <si>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</si>
  <si>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</si>
  <si>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</si>
  <si>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</si>
  <si>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</si>
  <si>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</si>
  <si>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</si>
  <si>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</si>
  <si>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</si>
  <si>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</si>
  <si>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</si>
  <si>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</si>
  <si>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</si>
  <si>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</si>
  <si>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</si>
  <si>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</si>
  <si>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</si>
  <si>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</si>
  <si>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</si>
  <si>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</si>
  <si>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</si>
  <si>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</si>
  <si>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</si>
  <si>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</si>
  <si>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</si>
  <si>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</si>
  <si>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</si>
  <si>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</si>
  <si>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</si>
  <si>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</si>
  <si>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</si>
  <si>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</si>
  <si>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</si>
  <si>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</si>
  <si>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</si>
  <si>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</si>
  <si>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</si>
  <si>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</si>
  <si>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</si>
  <si>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</si>
  <si>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</si>
  <si>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</si>
  <si>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</si>
  <si>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</si>
  <si>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</si>
  <si>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</si>
  <si>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</si>
  <si>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</si>
  <si>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</si>
  <si>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</si>
  <si>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</si>
  <si>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</si>
  <si>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</si>
  <si>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</si>
  <si>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</si>
  <si>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</si>
  <si>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</si>
  <si>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</si>
  <si>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</si>
  <si>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</si>
  <si>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</si>
  <si>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</si>
  <si>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</si>
  <si>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</si>
  <si>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</si>
  <si>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</si>
  <si>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</si>
  <si>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</si>
  <si>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</si>
  <si>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</si>
  <si>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</si>
  <si>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</si>
  <si>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</si>
  <si>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</si>
  <si>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</si>
  <si>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</si>
  <si>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</si>
  <si>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</si>
  <si>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</si>
  <si>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</si>
  <si>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</si>
  <si>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</si>
  <si>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</si>
  <si>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</si>
  <si>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</si>
  <si>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</si>
  <si>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</si>
  <si>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</si>
  <si>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</si>
  <si>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</si>
  <si>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</si>
  <si>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</si>
  <si>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</si>
  <si>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</si>
  <si>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</si>
  <si>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</si>
  <si>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</si>
  <si>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</si>
  <si>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</si>
  <si>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</si>
  <si>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</si>
  <si>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</si>
  <si>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</si>
  <si>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</si>
  <si>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</si>
  <si>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</si>
  <si>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</si>
  <si>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</si>
  <si>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</si>
  <si>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</si>
  <si>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</si>
  <si>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</si>
  <si>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</si>
  <si>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</si>
  <si>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</si>
  <si>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</si>
  <si>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</si>
  <si>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</si>
  <si>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</si>
  <si>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</si>
  <si>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</si>
  <si>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</si>
  <si>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</si>
  <si>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</si>
  <si>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</si>
  <si>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</si>
  <si>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</si>
  <si>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</si>
  <si>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</si>
  <si>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</si>
  <si>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</si>
  <si>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</si>
  <si>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</si>
  <si>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</si>
  <si>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</si>
  <si>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</si>
  <si>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</si>
  <si>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</si>
  <si>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</si>
  <si>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</si>
  <si>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</si>
  <si>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</si>
  <si>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</si>
  <si>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</si>
  <si>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</si>
  <si>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</si>
  <si>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</si>
  <si>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</si>
  <si>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</si>
  <si>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</si>
  <si>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</si>
  <si>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</si>
  <si>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</si>
  <si>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</si>
  <si>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</si>
  <si>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</si>
  <si>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</si>
  <si>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</si>
  <si>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</si>
  <si>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</si>
  <si>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</si>
  <si>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</si>
  <si>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</si>
  <si>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</si>
  <si>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</si>
  <si>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</si>
  <si>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</si>
  <si>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</si>
  <si>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</si>
  <si>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</si>
  <si>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</si>
  <si>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</si>
  <si>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</si>
  <si>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</si>
  <si>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</si>
  <si>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</si>
  <si>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</si>
  <si>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</si>
  <si>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</si>
  <si>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</si>
  <si>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</si>
  <si>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</si>
  <si>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</si>
  <si>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</si>
  <si>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</si>
  <si>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</si>
  <si>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</si>
  <si>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</si>
  <si>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</si>
  <si>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</si>
  <si>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</si>
  <si>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</si>
  <si>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</si>
  <si>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</si>
  <si>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</si>
  <si>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</si>
  <si>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</si>
  <si>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</si>
  <si>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</si>
  <si>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</si>
  <si>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</si>
  <si>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</si>
  <si>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</si>
  <si>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</si>
  <si>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</si>
  <si>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</si>
  <si>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</si>
  <si>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</si>
  <si>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</si>
  <si>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</si>
  <si>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</si>
  <si>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</si>
  <si>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</si>
  <si>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</si>
  <si>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</si>
  <si>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</si>
  <si>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</si>
  <si>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</si>
  <si>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</si>
  <si>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</si>
  <si>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</si>
  <si>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</si>
  <si>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</si>
  <si>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</si>
  <si>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</si>
  <si>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</si>
  <si>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</si>
  <si>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</si>
  <si>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</si>
  <si>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</si>
  <si>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</si>
  <si>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</si>
  <si>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</si>
  <si>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</si>
  <si>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</si>
  <si>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</si>
  <si>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</si>
  <si>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</si>
  <si>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</si>
  <si>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</si>
  <si>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</si>
  <si>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</si>
  <si>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</si>
  <si>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</si>
  <si>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</si>
  <si>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</si>
  <si>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</si>
  <si>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</si>
  <si>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</si>
  <si>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</si>
  <si>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</si>
  <si>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</si>
  <si>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</si>
  <si>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</si>
  <si>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</si>
  <si>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</si>
  <si>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</si>
  <si>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</si>
  <si>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</si>
  <si>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</si>
  <si>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</si>
  <si>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</si>
  <si>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</si>
  <si>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</si>
  <si>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</si>
  <si>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</si>
  <si>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</si>
  <si>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</si>
  <si>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</si>
  <si>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</si>
  <si>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</si>
  <si>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</si>
  <si>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</si>
  <si>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</si>
  <si>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</si>
  <si>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</si>
  <si>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</si>
  <si>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</si>
  <si>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</si>
  <si>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</si>
  <si>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</si>
  <si>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</si>
  <si>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</si>
  <si>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</si>
  <si>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</si>
  <si>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</si>
  <si>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</si>
  <si>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</si>
  <si>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</si>
  <si>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</si>
  <si>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</si>
  <si>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</si>
  <si>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</si>
  <si>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</si>
  <si>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</si>
  <si>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</si>
  <si>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</si>
  <si>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</si>
  <si>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</si>
  <si>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</si>
  <si>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</si>
  <si>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</si>
  <si>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</si>
  <si>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</si>
  <si>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</si>
  <si>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</si>
  <si>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</si>
  <si>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</si>
  <si>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</si>
  <si>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</si>
  <si>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</si>
  <si>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</si>
  <si>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</si>
  <si>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</si>
  <si>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</si>
  <si>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</si>
  <si>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</si>
  <si>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</si>
  <si>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</si>
  <si>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</si>
  <si>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</si>
  <si>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</si>
  <si>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</si>
  <si>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</si>
  <si>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</si>
  <si>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</si>
  <si>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</si>
  <si>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</si>
  <si>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</si>
  <si>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</si>
  <si>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</si>
  <si>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</si>
  <si>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</si>
  <si>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</si>
  <si>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</si>
  <si>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</si>
  <si>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</si>
  <si>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</si>
  <si>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</si>
  <si>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</si>
  <si>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</si>
  <si>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</si>
  <si>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</si>
  <si>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</si>
  <si>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</si>
  <si>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</si>
  <si>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</si>
  <si>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</si>
  <si>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</si>
  <si>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</si>
  <si>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</si>
  <si>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</si>
  <si>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</si>
  <si>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</si>
  <si>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</si>
  <si>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</si>
  <si>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</si>
  <si>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</si>
  <si>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</si>
  <si>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</si>
  <si>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</si>
  <si>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</si>
  <si>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</si>
  <si>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</si>
  <si>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</si>
  <si>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</si>
  <si>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</si>
  <si>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</si>
  <si>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</si>
  <si>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</si>
  <si>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</si>
  <si>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</si>
  <si>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</si>
  <si>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</si>
  <si>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</si>
  <si>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</si>
  <si>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</si>
  <si>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</si>
  <si>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</si>
  <si>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</si>
  <si>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</si>
  <si>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</si>
  <si>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</si>
  <si>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</si>
  <si>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</si>
  <si>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</si>
  <si>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</si>
  <si>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</si>
  <si>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</si>
  <si>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</si>
  <si>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</si>
  <si>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</si>
  <si>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</si>
  <si>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</si>
  <si>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</si>
  <si>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</si>
  <si>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</si>
  <si>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</si>
  <si>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</si>
  <si>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</si>
  <si>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</si>
  <si>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</si>
  <si>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</si>
  <si>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</si>
  <si>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</si>
  <si>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</si>
  <si>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</si>
  <si>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</si>
  <si>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</si>
  <si>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</si>
  <si>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</si>
  <si>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</si>
  <si>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</si>
  <si>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</si>
  <si>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</si>
  <si>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</si>
  <si>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</si>
  <si>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</si>
  <si>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</si>
  <si>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</si>
  <si>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</si>
  <si>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</si>
  <si>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</si>
  <si>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</si>
  <si>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</si>
  <si>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</si>
  <si>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</si>
  <si>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</si>
  <si>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</si>
  <si>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</si>
  <si>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</si>
  <si>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</si>
  <si>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</si>
  <si>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</si>
  <si>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</si>
  <si>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</si>
  <si>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</si>
  <si>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</si>
  <si>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</si>
  <si>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</si>
  <si>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</si>
  <si>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</si>
  <si>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</si>
  <si>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</si>
  <si>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</si>
  <si>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</si>
  <si>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</si>
  <si>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</si>
  <si>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</si>
  <si>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</si>
  <si>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</si>
  <si>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</si>
  <si>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</si>
  <si>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</si>
  <si>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</si>
  <si>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</si>
  <si>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</si>
  <si>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</si>
  <si>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</si>
  <si>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</si>
  <si>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</si>
  <si>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</si>
  <si>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</si>
  <si>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</si>
  <si>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</si>
  <si>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</si>
  <si>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</si>
  <si>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</si>
  <si>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</si>
  <si>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</si>
  <si>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</si>
  <si>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</si>
  <si>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</si>
  <si>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</si>
  <si>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</si>
  <si>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</si>
  <si>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</si>
  <si>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</si>
  <si>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</si>
  <si>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</si>
  <si>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</si>
  <si>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</si>
  <si>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</si>
  <si>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</si>
  <si>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</si>
  <si>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</si>
  <si>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</si>
  <si>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</si>
  <si>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</si>
  <si>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</si>
  <si>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</si>
  <si>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</si>
  <si>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</si>
  <si>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</si>
  <si>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</si>
  <si>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</si>
  <si>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</si>
  <si>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</si>
  <si>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</si>
  <si>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</si>
  <si>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</si>
  <si>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</si>
  <si>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</si>
  <si>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</si>
  <si>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</si>
  <si>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</si>
  <si>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</si>
  <si>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</si>
  <si>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</si>
  <si>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</si>
  <si>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</si>
  <si>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</si>
  <si>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</si>
  <si>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</si>
  <si>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</si>
  <si>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</si>
  <si>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</si>
  <si>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</si>
  <si>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</si>
  <si>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</si>
  <si>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</si>
  <si>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</si>
  <si>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</si>
  <si>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</si>
  <si>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</si>
  <si>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</si>
  <si>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</si>
  <si>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</si>
  <si>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</si>
  <si>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</si>
  <si>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</si>
  <si>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</si>
  <si>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</si>
  <si>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</si>
  <si>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</si>
  <si>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</si>
  <si>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</si>
  <si>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</si>
  <si>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</si>
  <si>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</si>
  <si>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</si>
  <si>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</si>
  <si>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</si>
  <si>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</si>
  <si>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</si>
  <si>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</si>
  <si>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</si>
  <si>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</si>
  <si>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</si>
  <si>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</si>
  <si>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</si>
  <si>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</si>
  <si>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</si>
  <si>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</si>
  <si>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</si>
  <si>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</si>
  <si>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</si>
  <si>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</si>
  <si>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</si>
  <si>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</si>
  <si>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</si>
  <si>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</si>
  <si>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</si>
  <si>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</si>
  <si>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</si>
  <si>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</si>
  <si>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</si>
  <si>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</si>
  <si>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</si>
  <si>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</si>
  <si>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</si>
  <si>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</si>
  <si>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</si>
  <si>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</si>
  <si>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</si>
  <si>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</si>
  <si>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</si>
  <si>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</si>
  <si>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</si>
  <si>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</si>
  <si>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</si>
  <si>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</si>
  <si>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</si>
  <si>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</si>
  <si>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</si>
  <si>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</si>
  <si>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</si>
  <si>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</si>
  <si>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</si>
  <si>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</si>
  <si>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</si>
  <si>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</si>
  <si>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</si>
  <si>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</si>
  <si>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</si>
  <si>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</si>
  <si>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</si>
  <si>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</si>
  <si>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</si>
  <si>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</si>
  <si>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</si>
  <si>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</si>
  <si>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</si>
  <si>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</si>
  <si>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</si>
  <si>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</si>
  <si>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</si>
  <si>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</si>
  <si>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</si>
  <si>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</si>
  <si>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</si>
  <si>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</si>
  <si>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</si>
  <si>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</si>
  <si>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</si>
  <si>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</si>
  <si>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</si>
  <si>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</si>
  <si>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</si>
  <si>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</si>
  <si>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</si>
  <si>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</si>
  <si>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</si>
  <si>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</si>
  <si>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</si>
  <si>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</si>
  <si>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</si>
  <si>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</si>
  <si>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</si>
  <si>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</si>
  <si>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</si>
  <si>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</si>
  <si>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</si>
  <si>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</si>
  <si>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</si>
  <si>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</si>
  <si>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</si>
  <si>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</si>
  <si>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</si>
  <si>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</si>
  <si>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</si>
  <si>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</si>
  <si>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</si>
  <si>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</si>
  <si>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</si>
  <si>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</si>
  <si>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</si>
  <si>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</si>
  <si>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</si>
  <si>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</si>
  <si>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</si>
  <si>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</si>
  <si>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</si>
  <si>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</si>
  <si>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</si>
  <si>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</si>
  <si>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</si>
  <si>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</si>
  <si>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</si>
  <si>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</si>
  <si>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</si>
  <si>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</si>
  <si>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</si>
  <si>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</si>
  <si>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</si>
  <si>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</si>
  <si>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</si>
  <si>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</si>
  <si>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</si>
  <si>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</si>
  <si>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</si>
  <si>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</si>
  <si>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</si>
  <si>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</si>
  <si>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</si>
  <si>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</si>
  <si>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</si>
  <si>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</si>
  <si>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</si>
  <si>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</si>
  <si>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</si>
  <si>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</si>
  <si>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</si>
  <si>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</si>
  <si>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</si>
  <si>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</si>
  <si>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</si>
  <si>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</si>
  <si>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</si>
  <si>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</si>
  <si>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</si>
  <si>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</si>
  <si>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</si>
  <si>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</si>
  <si>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</si>
  <si>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</si>
  <si>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</si>
  <si>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</si>
  <si>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</si>
  <si>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</si>
  <si>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</si>
  <si>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</si>
  <si>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</si>
  <si>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</si>
  <si>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</si>
  <si>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</si>
  <si>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</si>
  <si>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</si>
  <si>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</si>
  <si>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</si>
  <si>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</si>
  <si>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</si>
  <si>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</si>
  <si>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</si>
  <si>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</si>
  <si>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</si>
  <si>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</si>
  <si>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</si>
  <si>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</si>
  <si>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</si>
  <si>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</si>
  <si>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</si>
  <si>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</si>
  <si>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</si>
  <si>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</si>
  <si>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</si>
  <si>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</si>
  <si>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</si>
  <si>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</si>
  <si>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</si>
  <si>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</si>
  <si>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</si>
  <si>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</si>
  <si>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</si>
  <si>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</si>
  <si>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</si>
  <si>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</si>
  <si>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</si>
  <si>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</si>
  <si>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</si>
  <si>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</si>
  <si>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</si>
  <si>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</si>
  <si>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</si>
  <si>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</si>
  <si>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</si>
  <si>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</si>
  <si>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</si>
  <si>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</si>
  <si>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</si>
  <si>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</si>
  <si>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</si>
  <si>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</si>
  <si>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</si>
  <si>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</si>
  <si>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</si>
  <si>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</si>
  <si>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</si>
  <si>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</si>
  <si>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</si>
  <si>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</si>
  <si>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</si>
  <si>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</si>
  <si>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</si>
  <si>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</si>
  <si>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</si>
  <si>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</si>
  <si>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</si>
  <si>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</si>
  <si>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</si>
  <si>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</si>
  <si>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</si>
  <si>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</si>
  <si>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</si>
  <si>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</si>
  <si>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</si>
  <si>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</si>
  <si>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</si>
  <si>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</si>
  <si>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</si>
  <si>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</si>
  <si>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</si>
  <si>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</si>
  <si>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</si>
  <si>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</si>
  <si>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</si>
  <si>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</si>
  <si>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</si>
  <si>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</si>
  <si>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</si>
  <si>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</si>
  <si>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</si>
  <si>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</si>
  <si>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</si>
  <si>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</si>
  <si>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</si>
  <si>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</si>
  <si>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</si>
  <si>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</si>
  <si>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</si>
  <si>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</si>
  <si>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</si>
  <si>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</si>
  <si>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</si>
  <si>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</si>
  <si>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</si>
  <si>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</si>
  <si>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</si>
  <si>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</si>
  <si>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</si>
  <si>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</si>
  <si>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</si>
  <si>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</si>
  <si>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</si>
  <si>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</si>
  <si>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</si>
  <si>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</si>
  <si>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</si>
  <si>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</si>
  <si>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</si>
  <si>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</si>
  <si>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</si>
  <si>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</si>
  <si>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</si>
  <si>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</si>
  <si>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</si>
  <si>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</si>
  <si>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</si>
  <si>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</si>
  <si>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</si>
  <si>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</si>
  <si>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</si>
  <si>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</si>
  <si>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</si>
  <si>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</si>
  <si>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</si>
  <si>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</si>
  <si>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</si>
  <si>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</si>
  <si>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</si>
  <si>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</si>
  <si>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</si>
  <si>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</si>
  <si>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</si>
  <si>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</si>
  <si>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</si>
  <si>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</si>
  <si>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</si>
  <si>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</si>
  <si>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</si>
  <si>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</si>
  <si>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</si>
  <si>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</si>
  <si>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</si>
  <si>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</si>
  <si>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</si>
  <si>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</si>
  <si>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</si>
  <si>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</si>
  <si>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</si>
  <si>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</si>
  <si>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</si>
  <si>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</si>
  <si>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</si>
  <si>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</si>
  <si>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</si>
  <si>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</si>
  <si>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</si>
  <si>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</si>
  <si>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</si>
  <si>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</si>
  <si>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</si>
  <si>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</si>
  <si>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</si>
  <si>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</si>
  <si>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</si>
  <si>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</si>
  <si>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</si>
  <si>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</si>
  <si>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</si>
  <si>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</si>
  <si>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</si>
  <si>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</si>
  <si>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</si>
  <si>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</si>
  <si>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</si>
  <si>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</si>
  <si>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</si>
  <si>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</si>
  <si>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</si>
  <si>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</si>
  <si>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</si>
  <si>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</si>
  <si>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</si>
  <si>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</si>
  <si>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</si>
  <si>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</si>
  <si>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</si>
  <si>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</si>
  <si>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</si>
  <si>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</si>
  <si>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</si>
  <si>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</si>
  <si>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</si>
  <si>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</si>
  <si>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</si>
  <si>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</si>
  <si>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</si>
  <si>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</si>
  <si>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</si>
  <si>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</si>
  <si>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</si>
  <si>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</si>
  <si>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</si>
  <si>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</si>
  <si>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</si>
  <si>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</si>
  <si>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</si>
  <si>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</si>
  <si>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</si>
  <si>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</si>
  <si>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</si>
  <si>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</si>
  <si>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</si>
  <si>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</si>
  <si>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</si>
  <si>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</si>
  <si>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</si>
  <si>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</si>
  <si>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</si>
  <si>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</si>
  <si>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</si>
  <si>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</si>
  <si>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</si>
  <si>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</si>
  <si>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</si>
  <si>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</si>
  <si>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</si>
  <si>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</si>
  <si>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</si>
  <si>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</si>
  <si>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</si>
  <si>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</si>
  <si>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</si>
  <si>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</si>
  <si>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</si>
  <si>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</si>
  <si>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</si>
  <si>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</si>
  <si>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</si>
  <si>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</si>
  <si>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</si>
  <si>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</si>
  <si>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</si>
  <si>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</si>
  <si>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</si>
  <si>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</si>
  <si>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</si>
  <si>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</si>
  <si>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</si>
  <si>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</si>
  <si>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</si>
  <si>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</si>
  <si>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</si>
  <si>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</si>
  <si>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</si>
  <si>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</si>
  <si>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</si>
  <si>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</si>
  <si>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</si>
  <si>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</si>
  <si>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</si>
  <si>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</si>
  <si>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</si>
  <si>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</si>
  <si>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</si>
  <si>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</si>
  <si>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</si>
  <si>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</si>
  <si>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</si>
  <si>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</si>
  <si>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</si>
  <si>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</si>
  <si>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</si>
  <si>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</si>
  <si>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</si>
  <si>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</si>
  <si>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</si>
  <si>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</si>
  <si>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</si>
  <si>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</si>
  <si>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</si>
  <si>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</si>
  <si>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</si>
  <si>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</si>
  <si>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</si>
  <si>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</si>
  <si>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</si>
  <si>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</si>
  <si>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</si>
  <si>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</si>
  <si>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</si>
  <si>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</si>
  <si>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</si>
  <si>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</si>
  <si>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</si>
  <si>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</si>
  <si>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</si>
  <si>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</si>
  <si>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</si>
  <si>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</si>
  <si>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</si>
  <si>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</si>
  <si>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</si>
  <si>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</si>
  <si>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</si>
  <si>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</si>
  <si>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</si>
  <si>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</si>
  <si>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</si>
  <si>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</si>
  <si>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</si>
  <si>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</si>
  <si>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</si>
  <si>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</si>
  <si>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</si>
  <si>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</si>
  <si>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</si>
  <si>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</si>
  <si>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</si>
  <si>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</si>
  <si>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</si>
  <si>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</si>
  <si>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</si>
  <si>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</si>
  <si>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</si>
  <si>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</si>
  <si>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</si>
  <si>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</si>
  <si>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</si>
  <si>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</si>
  <si>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</si>
  <si>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</si>
  <si>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</si>
  <si>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</si>
  <si>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</si>
  <si>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</si>
  <si>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</si>
  <si>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</si>
  <si>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</si>
  <si>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</si>
  <si>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</si>
  <si>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</si>
  <si>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</si>
  <si>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</si>
  <si>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</si>
  <si>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</si>
  <si>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</si>
  <si>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</si>
  <si>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</si>
  <si>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</si>
  <si>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</si>
  <si>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</si>
  <si>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</si>
  <si>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</si>
  <si>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</si>
  <si>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</si>
  <si>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</si>
  <si>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</si>
  <si>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</si>
  <si>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</si>
  <si>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</si>
  <si>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</si>
  <si>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</si>
  <si>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</si>
  <si>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</si>
  <si>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</si>
  <si>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</si>
  <si>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</si>
  <si>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</si>
  <si>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</si>
  <si>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</si>
  <si>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</si>
  <si>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</si>
  <si>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</si>
  <si>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</si>
  <si>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</si>
  <si>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</si>
  <si>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</si>
  <si>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</si>
  <si>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</si>
  <si>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</si>
  <si>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</si>
  <si>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</si>
  <si>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</si>
  <si>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</si>
  <si>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</si>
  <si>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</si>
  <si>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</si>
  <si>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</si>
  <si>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</si>
  <si>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</si>
  <si>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</si>
  <si>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</si>
  <si>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</si>
  <si>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</si>
  <si>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</si>
  <si>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</si>
  <si>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</si>
  <si>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</si>
  <si>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</si>
  <si>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</si>
  <si>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</si>
  <si>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</si>
  <si>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</si>
  <si>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</si>
  <si>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</si>
  <si>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</si>
  <si>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</si>
  <si>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</si>
  <si>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</si>
  <si>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</si>
  <si>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</si>
  <si>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</si>
  <si>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</si>
  <si>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</si>
  <si>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</si>
  <si>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</si>
  <si>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</si>
  <si>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</si>
  <si>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</si>
  <si>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</si>
  <si>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</si>
  <si>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</si>
  <si>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</si>
  <si>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</si>
  <si>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</si>
  <si>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</si>
  <si>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</si>
  <si>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</si>
  <si>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</si>
  <si>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</si>
  <si>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</si>
  <si>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</si>
  <si>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</si>
  <si>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</si>
  <si>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</si>
  <si>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</si>
  <si>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</si>
  <si>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</si>
  <si>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</si>
  <si>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</si>
  <si>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</si>
  <si>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</si>
  <si>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</si>
  <si>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</si>
  <si>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</si>
  <si>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</si>
  <si>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</si>
  <si>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</si>
  <si>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</si>
  <si>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</si>
  <si>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</si>
  <si>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</si>
  <si>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</si>
  <si>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</si>
  <si>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</si>
  <si>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</si>
  <si>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</si>
  <si>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</si>
  <si>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</si>
  <si>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</si>
  <si>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</si>
  <si>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</si>
  <si>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</si>
  <si>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</si>
  <si>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</si>
  <si>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</si>
  <si>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</si>
  <si>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</si>
  <si>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</si>
  <si>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</si>
  <si>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</si>
  <si>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</si>
  <si>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</si>
  <si>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</si>
  <si>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</si>
  <si>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</si>
  <si>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</si>
  <si>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</si>
  <si>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</si>
  <si>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</si>
  <si>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</si>
  <si>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</si>
  <si>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</si>
  <si>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</si>
  <si>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</si>
  <si>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</si>
  <si>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</si>
  <si>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</si>
  <si>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</si>
  <si>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</si>
  <si>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</si>
  <si>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</si>
  <si>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</si>
  <si>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</si>
  <si>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</si>
  <si>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</si>
  <si>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</si>
  <si>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</si>
  <si>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</si>
  <si>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</si>
  <si>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</si>
  <si>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</si>
  <si>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</si>
  <si>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</si>
  <si>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</si>
  <si>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</si>
  <si>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</si>
  <si>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</si>
  <si>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</si>
  <si>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</si>
  <si>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</si>
  <si>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</si>
  <si>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</si>
  <si>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</si>
  <si>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</si>
  <si>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</si>
  <si>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</si>
  <si>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</si>
  <si>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</si>
  <si>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</si>
  <si>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</si>
  <si>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</si>
  <si>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</si>
  <si>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</si>
  <si>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</si>
  <si>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</si>
  <si>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</si>
  <si>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</si>
  <si>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</si>
  <si>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</si>
  <si>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</si>
  <si>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</si>
  <si>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</si>
  <si>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</si>
  <si>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</si>
  <si>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</si>
  <si>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</si>
  <si>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</si>
  <si>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</si>
  <si>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</si>
  <si>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</si>
  <si>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</si>
  <si>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</si>
  <si>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</si>
  <si>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</si>
  <si>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</si>
  <si>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</si>
  <si>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</si>
  <si>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</si>
  <si>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</si>
  <si>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</si>
  <si>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</si>
  <si>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</si>
  <si>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</si>
  <si>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</si>
  <si>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</si>
  <si>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</si>
  <si>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</si>
  <si>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</si>
  <si>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</si>
  <si>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</si>
  <si>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</si>
  <si>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</si>
  <si>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</si>
  <si>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</si>
  <si>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</si>
  <si>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</si>
  <si>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</si>
  <si>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</si>
  <si>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</si>
  <si>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</si>
  <si>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</si>
  <si>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</si>
  <si>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</si>
  <si>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</si>
  <si>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</si>
  <si>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</si>
  <si>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</si>
  <si>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</si>
  <si>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</si>
  <si>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</si>
  <si>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</si>
  <si>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</si>
  <si>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</si>
  <si>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</si>
  <si>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</si>
  <si>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</si>
  <si>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</si>
  <si>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</si>
  <si>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</si>
  <si>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</si>
  <si>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</si>
  <si>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</si>
  <si>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</si>
  <si>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</si>
  <si>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</si>
  <si>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</si>
  <si>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</si>
  <si>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</si>
  <si>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</si>
  <si>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</si>
  <si>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</si>
  <si>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</si>
  <si>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</si>
  <si>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</si>
  <si>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</si>
  <si>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</si>
  <si>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</si>
  <si>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</si>
  <si>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</si>
  <si>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</si>
  <si>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</si>
  <si>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</si>
  <si>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</si>
  <si>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</si>
  <si>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</si>
  <si>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</si>
  <si>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</si>
  <si>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</si>
  <si>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</si>
  <si>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</si>
  <si>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</si>
  <si>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</si>
  <si>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</si>
  <si>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</si>
  <si>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</si>
  <si>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</si>
  <si>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</si>
  <si>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</si>
  <si>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</si>
  <si>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</si>
  <si>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</si>
  <si>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</si>
  <si>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</si>
  <si>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</si>
  <si>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</si>
  <si>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</si>
  <si>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</si>
  <si>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</si>
  <si>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</si>
  <si>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</si>
  <si>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</si>
  <si>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</si>
  <si>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</si>
  <si>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</si>
  <si>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</si>
  <si>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</si>
  <si>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</si>
  <si>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</si>
  <si>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</si>
  <si>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</si>
  <si>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</si>
  <si>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</si>
  <si>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</si>
  <si>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</si>
  <si>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</si>
  <si>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</si>
  <si>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</si>
  <si>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</si>
  <si>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</si>
  <si>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</si>
  <si>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</si>
  <si>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</si>
  <si>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</si>
  <si>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</si>
  <si>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</si>
  <si>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</si>
  <si>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</si>
  <si>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</si>
  <si>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</si>
  <si>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</si>
  <si>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</si>
  <si>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</si>
  <si>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</si>
  <si>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</si>
  <si>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</si>
  <si>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</si>
  <si>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</si>
  <si>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</si>
  <si>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</si>
  <si>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</si>
  <si>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</si>
  <si>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</si>
  <si>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</si>
  <si>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</si>
  <si>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</si>
  <si>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</si>
  <si>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</si>
  <si>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</si>
  <si>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</si>
  <si>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</si>
  <si>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</si>
  <si>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</si>
  <si>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</si>
  <si>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</si>
  <si>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</si>
  <si>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</si>
  <si>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</si>
  <si>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</si>
  <si>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</si>
  <si>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</si>
  <si>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</si>
  <si>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</si>
  <si>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</si>
  <si>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</si>
  <si>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</si>
  <si>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</si>
  <si>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</si>
  <si>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</si>
  <si>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</si>
  <si>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</si>
  <si>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</si>
  <si>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</si>
  <si>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</si>
  <si>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</si>
  <si>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</si>
  <si>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</si>
  <si>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</si>
  <si>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</si>
  <si>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</si>
  <si>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</si>
  <si>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</si>
  <si>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</si>
  <si>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</si>
  <si>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</si>
  <si>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</si>
  <si>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</si>
  <si>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</si>
  <si>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</si>
  <si>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</si>
  <si>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</si>
  <si>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</si>
  <si>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</si>
  <si>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</si>
  <si>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</si>
  <si>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</si>
  <si>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</si>
  <si>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</si>
  <si>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</si>
  <si>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</si>
  <si>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</si>
  <si>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</si>
  <si>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</si>
  <si>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</si>
  <si>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</si>
  <si>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</si>
  <si>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</si>
  <si>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</si>
  <si>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</si>
  <si>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</si>
  <si>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</si>
  <si>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</si>
  <si>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</si>
  <si>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</si>
  <si>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</si>
  <si>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</si>
  <si>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</si>
  <si>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</si>
  <si>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</si>
  <si>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</si>
  <si>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</si>
  <si>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</si>
  <si>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</si>
  <si>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</si>
  <si>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</si>
  <si>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</si>
  <si>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</si>
  <si>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</si>
  <si>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</si>
  <si>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</si>
  <si>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</si>
  <si>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</si>
  <si>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</si>
  <si>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</si>
  <si>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</si>
  <si>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</si>
  <si>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</si>
  <si>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</si>
  <si>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</si>
  <si>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</si>
  <si>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</si>
  <si>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</si>
  <si>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</si>
  <si>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</si>
  <si>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</si>
  <si>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</si>
  <si>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</si>
  <si>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</si>
  <si>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</si>
  <si>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</si>
  <si>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</si>
  <si>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</si>
  <si>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</si>
  <si>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</si>
  <si>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</si>
  <si>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</si>
  <si>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</si>
  <si>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</si>
  <si>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</si>
  <si>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</si>
  <si>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</si>
  <si>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</si>
  <si>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</si>
  <si>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</si>
  <si>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</si>
  <si>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</si>
  <si>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</si>
  <si>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</si>
  <si>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</si>
  <si>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</si>
  <si>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</si>
  <si>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</si>
  <si>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</si>
  <si>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</si>
  <si>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</si>
  <si>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</si>
  <si>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</si>
  <si>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</si>
  <si>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</si>
  <si>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</si>
  <si>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</si>
  <si>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</si>
  <si>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</si>
  <si>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</si>
  <si>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</si>
  <si>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</si>
  <si>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</si>
  <si>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</si>
  <si>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</si>
  <si>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</si>
  <si>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</si>
  <si>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</si>
  <si>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</si>
  <si>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</si>
  <si>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</si>
  <si>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</si>
  <si>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</si>
  <si>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</si>
  <si>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</si>
  <si>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</si>
  <si>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</si>
  <si>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</si>
  <si>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</si>
  <si>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</si>
  <si>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</si>
  <si>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</si>
  <si>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</si>
  <si>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</si>
  <si>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</si>
  <si>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</si>
  <si>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</si>
  <si>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</si>
  <si>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</si>
  <si>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</si>
  <si>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</si>
  <si>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</si>
  <si>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</si>
  <si>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</si>
  <si>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</si>
  <si>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</si>
  <si>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</si>
  <si>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</si>
  <si>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</si>
  <si>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</si>
  <si>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</si>
  <si>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</si>
  <si>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</si>
  <si>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</si>
  <si>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</si>
  <si>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</si>
  <si>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</si>
  <si>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</si>
  <si>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</si>
  <si>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</si>
  <si>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</si>
  <si>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</si>
  <si>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</si>
  <si>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</si>
  <si>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</si>
  <si>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</si>
  <si>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</si>
  <si>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</si>
  <si>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</si>
  <si>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</si>
  <si>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</si>
  <si>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</si>
  <si>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</si>
  <si>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</si>
  <si>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</si>
  <si>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</si>
  <si>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</si>
  <si>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</si>
  <si>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</si>
  <si>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</si>
  <si>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</si>
  <si>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</si>
  <si>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</si>
  <si>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</si>
  <si>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</si>
  <si>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</si>
  <si>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</si>
  <si>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</si>
  <si>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</si>
  <si>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</si>
  <si>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</si>
  <si>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</si>
  <si>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</si>
  <si>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</si>
  <si>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</si>
  <si>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</si>
  <si>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</si>
  <si>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</si>
  <si>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</si>
  <si>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</si>
  <si>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</si>
  <si>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</si>
  <si>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</si>
  <si>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</si>
  <si>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</si>
  <si>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</si>
  <si>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</si>
  <si>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</si>
  <si>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</si>
  <si>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</si>
  <si>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</si>
  <si>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</si>
  <si>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</si>
  <si>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</si>
  <si>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</si>
  <si>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</si>
  <si>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</si>
  <si>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</si>
  <si>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</si>
  <si>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</si>
  <si>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</si>
  <si>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</si>
  <si>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</si>
  <si>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</si>
  <si>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</si>
  <si>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</si>
  <si>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</si>
  <si>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</si>
  <si>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</si>
  <si>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</si>
  <si>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</si>
  <si>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</si>
  <si>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</si>
  <si>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</si>
  <si>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</si>
  <si>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</si>
  <si>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</si>
  <si>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</si>
  <si>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</si>
  <si>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</si>
  <si>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</si>
  <si>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</si>
  <si>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</si>
  <si>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</si>
  <si>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</si>
  <si>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</si>
  <si>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</si>
  <si>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</si>
  <si>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</si>
  <si>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</si>
  <si>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</si>
  <si>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</si>
  <si>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</si>
  <si>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</si>
  <si>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</si>
  <si>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</si>
  <si>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</si>
  <si>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</si>
  <si>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</si>
  <si>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</si>
  <si>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</si>
  <si>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</si>
  <si>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</si>
  <si>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</si>
  <si>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</si>
  <si>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</si>
  <si>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</si>
  <si>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</si>
  <si>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</si>
  <si>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</si>
  <si>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</si>
  <si>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</si>
  <si>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</si>
  <si>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</si>
  <si>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</si>
  <si>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</si>
  <si>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</si>
  <si>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</si>
  <si>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</si>
  <si>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</si>
  <si>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</si>
  <si>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</si>
  <si>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</si>
  <si>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</si>
  <si>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</si>
  <si>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</si>
  <si>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</si>
  <si>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</si>
  <si>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</si>
  <si>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</si>
  <si>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</si>
  <si>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</si>
  <si>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</si>
  <si>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</si>
  <si>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</si>
  <si>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</si>
  <si>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</si>
  <si>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</si>
  <si>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</si>
  <si>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</si>
  <si>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</si>
  <si>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</si>
  <si>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</si>
  <si>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</si>
  <si>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</si>
  <si>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</si>
  <si>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</si>
  <si>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</si>
  <si>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</si>
  <si>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</si>
  <si>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</si>
  <si>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</si>
  <si>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</si>
  <si>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</si>
  <si>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</si>
  <si>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</si>
  <si>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</si>
  <si>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</si>
  <si>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</si>
  <si>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</si>
  <si>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</si>
  <si>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</si>
  <si>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</si>
  <si>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</si>
  <si>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</si>
  <si>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</si>
  <si>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</si>
  <si>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</si>
  <si>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</si>
  <si>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</si>
  <si>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</si>
  <si>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</si>
  <si>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</si>
  <si>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</si>
  <si>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</si>
  <si>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</si>
  <si>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</si>
  <si>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</si>
  <si>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</si>
  <si>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</si>
  <si>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</si>
  <si>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</si>
  <si>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</si>
  <si>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</si>
  <si>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</si>
  <si>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</si>
  <si>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</si>
  <si>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</si>
  <si>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</si>
  <si>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</si>
  <si>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</si>
  <si>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</si>
  <si>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</si>
  <si>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</si>
  <si>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</si>
  <si>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</si>
  <si>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</si>
  <si>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</si>
  <si>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</si>
  <si>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</si>
  <si>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</si>
  <si>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</si>
  <si>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</si>
  <si>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</si>
  <si>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</si>
  <si>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</si>
  <si>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</si>
  <si>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</si>
  <si>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</si>
  <si>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</si>
  <si>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</si>
  <si>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</si>
  <si>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</si>
  <si>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</si>
  <si>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</si>
  <si>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</si>
  <si>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</si>
  <si>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</si>
  <si>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</si>
  <si>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</si>
  <si>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</si>
  <si>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</si>
  <si>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</si>
  <si>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</si>
  <si>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</si>
  <si>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</si>
  <si>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</si>
  <si>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</si>
  <si>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</si>
  <si>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</si>
  <si>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</si>
  <si>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</si>
  <si>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</si>
  <si>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</si>
  <si>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</si>
  <si>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</si>
  <si>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</si>
  <si>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</si>
  <si>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</si>
  <si>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</si>
  <si>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</si>
  <si>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</si>
  <si>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</si>
  <si>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</si>
  <si>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</si>
  <si>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</si>
  <si>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</si>
  <si>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</si>
  <si>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</si>
  <si>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</si>
  <si>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</si>
  <si>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</si>
  <si>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</si>
  <si>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</si>
  <si>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</si>
  <si>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</si>
  <si>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</si>
  <si>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</si>
  <si>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</si>
  <si>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</si>
  <si>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</si>
  <si>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</si>
  <si>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</si>
  <si>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</si>
  <si>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</si>
  <si>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</si>
  <si>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</si>
  <si>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</si>
  <si>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</si>
  <si>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</si>
  <si>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</si>
  <si>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</si>
  <si>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</si>
  <si>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</si>
  <si>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</si>
  <si>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</si>
  <si>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</si>
  <si>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</si>
  <si>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</si>
  <si>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</si>
  <si>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</si>
  <si>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</si>
  <si>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</si>
  <si>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</si>
  <si>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</si>
  <si>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</si>
  <si>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</si>
  <si>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</si>
  <si>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</si>
  <si>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</si>
  <si>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</si>
  <si>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</si>
  <si>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</si>
  <si>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</si>
  <si>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</si>
  <si>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</si>
  <si>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</si>
  <si>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</si>
  <si>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</si>
  <si>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</si>
  <si>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</si>
  <si>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</si>
  <si>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</si>
  <si>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</si>
  <si>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</si>
  <si>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</si>
  <si>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</si>
  <si>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</si>
  <si>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</si>
  <si>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</si>
  <si>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</si>
  <si>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</si>
  <si>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</si>
  <si>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</si>
  <si>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</si>
  <si>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</si>
  <si>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</si>
  <si>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</si>
  <si>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</si>
  <si>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</si>
  <si>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</si>
  <si>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</si>
  <si>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</si>
  <si>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</si>
  <si>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</si>
  <si>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</si>
  <si>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</si>
  <si>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</si>
  <si>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</si>
  <si>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</si>
  <si>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</si>
  <si>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</si>
  <si>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</si>
  <si>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</si>
  <si>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</si>
  <si>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</si>
  <si>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</si>
  <si>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</si>
  <si>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</si>
  <si>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</si>
  <si>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</si>
  <si>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</si>
  <si>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</si>
  <si>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</si>
  <si>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</si>
  <si>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</si>
  <si>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</si>
  <si>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</si>
  <si>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</si>
  <si>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</si>
  <si>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</si>
  <si>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</si>
  <si>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</si>
  <si>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</si>
  <si>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</si>
  <si>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</si>
  <si>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</si>
  <si>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</si>
  <si>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</si>
  <si>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</si>
  <si>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</si>
  <si>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</si>
  <si>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</si>
  <si>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</si>
  <si>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</si>
  <si>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</si>
  <si>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</si>
  <si>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</si>
  <si>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</si>
  <si>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</si>
  <si>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</si>
  <si>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</si>
  <si>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</si>
  <si>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</si>
  <si>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</si>
  <si>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</si>
  <si>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</si>
  <si>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</si>
  <si>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</si>
  <si>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</si>
  <si>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</si>
  <si>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</si>
  <si>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</si>
  <si>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</si>
  <si>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</si>
  <si>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</si>
  <si>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</si>
  <si>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</si>
  <si>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</si>
  <si>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</si>
  <si>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</si>
  <si>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</si>
  <si>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</si>
  <si>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</si>
  <si>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</si>
  <si>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</si>
  <si>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</si>
  <si>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</si>
  <si>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</si>
  <si>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</si>
  <si>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</si>
  <si>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</si>
  <si>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</si>
  <si>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</si>
  <si>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</si>
  <si>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</si>
  <si>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</si>
  <si>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</si>
  <si>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</si>
  <si>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</si>
  <si>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</si>
  <si>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</si>
  <si>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</si>
  <si>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</si>
  <si>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</si>
  <si>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</si>
  <si>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</si>
  <si>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</si>
  <si>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</si>
  <si>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</si>
  <si>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</si>
  <si>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</si>
  <si>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</si>
  <si>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</si>
  <si>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</si>
  <si>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</si>
  <si>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</si>
  <si>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</si>
  <si>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</si>
  <si>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</si>
  <si>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</si>
  <si>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</si>
  <si>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</si>
  <si>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</si>
  <si>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</si>
  <si>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</si>
  <si>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</si>
  <si>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</si>
  <si>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</si>
  <si>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</si>
  <si>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</si>
  <si>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</si>
  <si>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</si>
  <si>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</si>
  <si>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</si>
  <si>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</si>
  <si>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</si>
  <si>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</si>
  <si>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</si>
  <si>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</si>
  <si>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</si>
  <si>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</si>
  <si>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</si>
  <si>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</si>
  <si>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</si>
  <si>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</si>
  <si>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</si>
  <si>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</si>
  <si>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</si>
  <si>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</si>
  <si>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</si>
  <si>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</si>
  <si>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</si>
  <si>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</si>
  <si>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</si>
  <si>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</si>
  <si>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</si>
  <si>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</si>
  <si>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</si>
  <si>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</si>
  <si>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</si>
  <si>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</si>
  <si>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</si>
  <si>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</si>
  <si>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</si>
  <si>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</si>
  <si>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</si>
  <si>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</si>
  <si>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</si>
  <si>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</si>
  <si>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</si>
  <si>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</si>
  <si>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</si>
  <si>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</si>
  <si>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</si>
  <si>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</si>
  <si>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</si>
  <si>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</si>
  <si>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</si>
  <si>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</si>
  <si>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</si>
  <si>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</si>
  <si>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</si>
  <si>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</si>
  <si>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</si>
  <si>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</si>
  <si>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</si>
  <si>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</si>
  <si>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</si>
  <si>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</si>
  <si>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</si>
  <si>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</si>
  <si>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</si>
  <si>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</si>
  <si>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</si>
  <si>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</si>
  <si>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</si>
  <si>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</si>
  <si>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</si>
  <si>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</si>
  <si>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</si>
  <si>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</si>
  <si>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</si>
  <si>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</si>
  <si>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</si>
  <si>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</si>
  <si>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</si>
  <si>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</si>
  <si>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</si>
  <si>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</si>
  <si>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</si>
  <si>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</si>
  <si>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</si>
  <si>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</si>
  <si>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</si>
  <si>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</si>
  <si>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</si>
  <si>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</si>
  <si>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</si>
  <si>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</si>
  <si>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</si>
  <si>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</si>
  <si>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</si>
  <si>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</si>
  <si>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</si>
  <si>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</si>
  <si>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</si>
  <si>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</si>
  <si>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</si>
  <si>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</si>
  <si>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</si>
  <si>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</si>
  <si>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</si>
  <si>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</si>
  <si>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</si>
  <si>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</si>
  <si>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</si>
  <si>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</si>
  <si>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</si>
  <si>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</si>
  <si>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</si>
  <si>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</si>
  <si>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</si>
  <si>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</si>
  <si>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</si>
  <si>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</si>
  <si>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</si>
  <si>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</si>
  <si>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</si>
  <si>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</si>
  <si>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</si>
  <si>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</si>
  <si>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</si>
  <si>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</si>
  <si>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</si>
  <si>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</si>
  <si>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</si>
  <si>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</si>
  <si>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</si>
  <si>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</si>
  <si>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</si>
  <si>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</si>
  <si>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</si>
  <si>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</si>
  <si>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</si>
  <si>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</si>
  <si>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</si>
  <si>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</si>
  <si>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</si>
  <si>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</si>
  <si>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</si>
  <si>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</si>
  <si>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</si>
  <si>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</si>
  <si>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</si>
  <si>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</si>
  <si>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</si>
  <si>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</si>
  <si>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</si>
  <si>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</si>
  <si>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</si>
  <si>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</si>
  <si>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</si>
  <si>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</si>
  <si>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</si>
  <si>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</si>
  <si>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</si>
  <si>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</si>
  <si>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</si>
  <si>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</si>
  <si>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</si>
  <si>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</si>
  <si>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</si>
  <si>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</si>
  <si>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</si>
  <si>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</si>
  <si>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</si>
  <si>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</si>
  <si>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</si>
  <si>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</si>
  <si>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</si>
  <si>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</si>
  <si>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</si>
  <si>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</si>
  <si>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</si>
  <si>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</si>
  <si>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</si>
  <si>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</si>
  <si>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</si>
  <si>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</si>
  <si>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</si>
  <si>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</si>
  <si>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</si>
  <si>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</si>
  <si>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</si>
  <si>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</si>
  <si>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</si>
  <si>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</si>
  <si>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</si>
  <si>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</si>
  <si>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</si>
  <si>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</si>
  <si>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</si>
  <si>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</si>
  <si>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</si>
  <si>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</si>
  <si>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</si>
  <si>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</si>
  <si>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</si>
  <si>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</si>
  <si>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</si>
  <si>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</si>
  <si>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</si>
  <si>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</si>
  <si>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</si>
  <si>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</si>
  <si>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</si>
  <si>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</si>
  <si>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</si>
  <si>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</si>
  <si>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</si>
  <si>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</si>
  <si>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</si>
  <si>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</si>
  <si>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</si>
  <si>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</si>
  <si>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</si>
  <si>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</si>
  <si>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</si>
  <si>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</si>
  <si>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</si>
  <si>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</si>
  <si>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</si>
  <si>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</si>
  <si>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</si>
  <si>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</si>
  <si>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</si>
  <si>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</si>
  <si>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</si>
  <si>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</si>
  <si>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</si>
  <si>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</si>
  <si>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</si>
  <si>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</si>
  <si>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</si>
  <si>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</si>
  <si>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</si>
  <si>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</si>
  <si>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</si>
  <si>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</si>
  <si>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</si>
  <si>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</si>
  <si>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</si>
  <si>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</si>
  <si>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</si>
  <si>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</si>
  <si>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</si>
  <si>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</si>
  <si>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</si>
  <si>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</si>
  <si>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</si>
  <si>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</si>
  <si>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</si>
  <si>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</si>
  <si>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</si>
  <si>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</si>
  <si>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</si>
  <si>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</si>
  <si>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</si>
  <si>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</si>
  <si>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</si>
  <si>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</si>
  <si>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</si>
  <si>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</si>
  <si>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</si>
  <si>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</si>
  <si>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</si>
  <si>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</si>
  <si>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</si>
  <si>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</si>
  <si>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</si>
  <si>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</si>
  <si>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</si>
  <si>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</si>
  <si>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</si>
  <si>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</si>
  <si>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</si>
  <si>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</si>
  <si>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</si>
  <si>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</si>
  <si>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</si>
  <si>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</si>
  <si>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</si>
  <si>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</si>
  <si>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</si>
  <si>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</si>
  <si>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</si>
  <si>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</si>
  <si>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</si>
  <si>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</si>
  <si>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</si>
  <si>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</si>
  <si>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</si>
  <si>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</si>
  <si>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</si>
  <si>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</si>
  <si>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</si>
  <si>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</si>
  <si>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</si>
  <si>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</si>
  <si>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</si>
  <si>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</si>
  <si>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</si>
  <si>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</si>
  <si>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</si>
  <si>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</si>
  <si>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</si>
  <si>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</si>
  <si>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</si>
  <si>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</si>
  <si>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</si>
  <si>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</si>
  <si>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</si>
  <si>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</si>
  <si>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</si>
  <si>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</si>
  <si>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</si>
  <si>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</si>
  <si>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</si>
  <si>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</si>
  <si>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</si>
  <si>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</si>
  <si>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</si>
  <si>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</si>
  <si>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</si>
  <si>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</si>
  <si>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</si>
  <si>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</si>
  <si>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</si>
  <si>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</si>
  <si>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</si>
  <si>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</si>
  <si>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</si>
  <si>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</si>
  <si>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</si>
  <si>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</si>
  <si>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</si>
  <si>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</si>
  <si>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</si>
  <si>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</si>
  <si>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</si>
  <si>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</si>
  <si>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</si>
  <si>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</si>
  <si>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</si>
  <si>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</si>
  <si>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</si>
  <si>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</si>
  <si>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</si>
  <si>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</si>
  <si>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</si>
  <si>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</si>
  <si>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</si>
  <si>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</si>
  <si>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</si>
  <si>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</si>
  <si>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</si>
  <si>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</si>
  <si>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</si>
  <si>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</si>
  <si>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</si>
  <si>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</si>
  <si>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</si>
  <si>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</si>
  <si>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</si>
  <si>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</si>
  <si>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</si>
  <si>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</si>
  <si>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</si>
  <si>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</si>
  <si>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</si>
  <si>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</si>
  <si>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</si>
  <si>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</si>
  <si>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</si>
  <si>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</si>
  <si>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</si>
  <si>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</si>
  <si>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</si>
  <si>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</si>
  <si>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</si>
  <si>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</si>
  <si>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</si>
  <si>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</si>
  <si>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</si>
  <si>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</si>
  <si>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</si>
  <si>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</si>
  <si>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</si>
  <si>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</si>
  <si>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</si>
  <si>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</si>
  <si>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</si>
  <si>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</si>
  <si>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</si>
  <si>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</si>
  <si>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</si>
  <si>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</si>
  <si>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</si>
  <si>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</si>
  <si>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</si>
  <si>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</si>
  <si>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</si>
  <si>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</si>
  <si>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</si>
  <si>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</si>
  <si>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</si>
  <si>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</si>
  <si>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</si>
  <si>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</si>
  <si>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</si>
  <si>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</si>
  <si>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</si>
  <si>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</si>
  <si>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</si>
  <si>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</si>
  <si>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</si>
  <si>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</si>
  <si>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</si>
  <si>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</si>
  <si>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</si>
  <si>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</si>
  <si>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</si>
  <si>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</si>
  <si>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</si>
  <si>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</si>
  <si>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</si>
  <si>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</si>
  <si>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</si>
  <si>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</si>
  <si>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</si>
  <si>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</si>
  <si>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</si>
  <si>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</si>
  <si>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</si>
  <si>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</si>
  <si>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</si>
  <si>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</si>
  <si>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</si>
  <si>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</si>
  <si>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</si>
  <si>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</si>
  <si>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</si>
  <si>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</si>
  <si>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</si>
  <si>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</si>
  <si>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</si>
  <si>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</si>
  <si>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</si>
  <si>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</si>
  <si>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</si>
  <si>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</si>
  <si>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</si>
  <si>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</si>
  <si>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</si>
  <si>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</si>
  <si>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</si>
  <si>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</si>
  <si>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</si>
  <si>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</si>
  <si>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</si>
  <si>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</si>
  <si>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</si>
  <si>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</si>
  <si>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</si>
  <si>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</si>
  <si>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</si>
  <si>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</si>
  <si>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</si>
  <si>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</si>
  <si>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</si>
  <si>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</si>
  <si>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</si>
  <si>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</si>
  <si>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</si>
  <si>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</si>
  <si>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</si>
  <si>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</si>
  <si>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</si>
  <si>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</si>
  <si>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</si>
  <si>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</si>
  <si>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</si>
  <si>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</si>
  <si>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</si>
  <si>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</si>
  <si>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</si>
  <si>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</si>
  <si>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</si>
  <si>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</si>
  <si>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</si>
  <si>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</si>
  <si>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</si>
  <si>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</si>
  <si>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</si>
  <si>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</si>
  <si>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</si>
  <si>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</si>
  <si>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</si>
  <si>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</si>
  <si>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</si>
  <si>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</si>
  <si>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</si>
  <si>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</si>
  <si>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</si>
  <si>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</si>
  <si>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</si>
  <si>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</si>
  <si>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</si>
  <si>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</si>
  <si>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</si>
  <si>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</si>
  <si>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</si>
  <si>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</si>
  <si>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</si>
  <si>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</si>
  <si>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</si>
  <si>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</si>
  <si>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</si>
  <si>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</si>
  <si>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</si>
  <si>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</si>
  <si>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</si>
  <si>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</si>
  <si>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</si>
  <si>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</si>
  <si>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</si>
  <si>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</si>
  <si>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</si>
  <si>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</si>
  <si>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</si>
  <si>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</si>
  <si>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</si>
  <si>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</si>
  <si>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</si>
  <si>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</si>
  <si>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</si>
  <si>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</si>
  <si>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</si>
  <si>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</si>
  <si>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</si>
  <si>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</si>
  <si>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</si>
  <si>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</si>
  <si>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</si>
  <si>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</si>
  <si>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</si>
  <si>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</si>
  <si>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</si>
  <si>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</si>
  <si>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</si>
  <si>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</si>
  <si>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</si>
  <si>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</si>
  <si>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</si>
  <si>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</si>
  <si>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</si>
  <si>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</si>
  <si>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</si>
  <si>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</si>
  <si>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</si>
  <si>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</si>
  <si>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</si>
  <si>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</si>
  <si>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</si>
  <si>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</si>
  <si>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</si>
  <si>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</si>
  <si>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</si>
  <si>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</si>
  <si>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</si>
  <si>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</si>
  <si>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</si>
  <si>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</si>
  <si>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</si>
  <si>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</si>
  <si>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</si>
  <si>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</si>
  <si>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</si>
  <si>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</si>
  <si>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</si>
  <si>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</si>
  <si>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</si>
  <si>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</si>
  <si>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</si>
  <si>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</si>
  <si>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</si>
  <si>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</si>
  <si>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</si>
  <si>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</si>
  <si>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</si>
  <si>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</si>
  <si>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</si>
  <si>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</si>
  <si>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</si>
  <si>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</si>
  <si>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</si>
  <si>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</si>
  <si>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</si>
  <si>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</si>
  <si>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</si>
  <si>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</si>
  <si>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</si>
  <si>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</si>
  <si>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</si>
  <si>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</si>
  <si>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</si>
  <si>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</si>
  <si>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</si>
  <si>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</si>
  <si>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</si>
  <si>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</si>
  <si>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</si>
  <si>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</si>
  <si>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</si>
  <si>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</si>
  <si>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</si>
  <si>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</si>
  <si>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</si>
  <si>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</si>
  <si>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</si>
  <si>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</si>
  <si>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</si>
  <si>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</si>
  <si>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</si>
  <si>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</si>
  <si>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</si>
  <si>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</si>
  <si>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</si>
  <si>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</si>
  <si>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</si>
  <si>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</si>
  <si>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</si>
  <si>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</si>
  <si>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</si>
  <si>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</si>
  <si>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</si>
  <si>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</si>
  <si>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</si>
  <si>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</si>
  <si>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</si>
  <si>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</si>
  <si>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</si>
  <si>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</si>
  <si>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</si>
  <si>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</si>
  <si>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</si>
  <si>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</si>
  <si>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</si>
  <si>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</si>
  <si>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</si>
  <si>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</si>
  <si>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</si>
  <si>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</si>
  <si>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</si>
  <si>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</si>
  <si>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</si>
  <si>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</si>
  <si>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</si>
  <si>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</si>
  <si>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</si>
  <si>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</si>
  <si>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</si>
  <si>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</si>
  <si>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</si>
  <si>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</si>
  <si>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</si>
  <si>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</si>
  <si>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</si>
  <si>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</si>
  <si>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</si>
  <si>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</si>
  <si>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</si>
  <si>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</si>
  <si>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</si>
  <si>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</si>
  <si>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</si>
  <si>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</si>
  <si>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</si>
  <si>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</si>
  <si>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</si>
  <si>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</si>
  <si>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</si>
  <si>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</si>
  <si>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</si>
  <si>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</si>
  <si>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</si>
  <si>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</si>
  <si>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</si>
  <si>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</si>
  <si>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</si>
  <si>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</si>
  <si>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</si>
  <si>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</si>
  <si>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</si>
  <si>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</si>
  <si>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</si>
  <si>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</si>
  <si>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</si>
  <si>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</si>
  <si>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</si>
  <si>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</si>
  <si>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</si>
  <si>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</si>
  <si>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</si>
  <si>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</si>
  <si>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</si>
  <si>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</si>
  <si>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</si>
  <si>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</si>
  <si>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</si>
  <si>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</si>
  <si>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</si>
  <si>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</si>
  <si>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</si>
  <si>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</si>
  <si>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</si>
  <si>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</si>
  <si>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</si>
  <si>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</si>
  <si>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</si>
  <si>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</si>
  <si>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</si>
  <si>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</si>
  <si>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</si>
  <si>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</si>
  <si>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</si>
  <si>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</si>
  <si>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</si>
  <si>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</si>
  <si>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</si>
  <si>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</si>
  <si>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</si>
  <si>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</si>
  <si>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</si>
  <si>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</si>
  <si>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</si>
  <si>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</si>
  <si>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</si>
  <si>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</si>
  <si>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</si>
  <si>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</si>
  <si>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</si>
  <si>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</si>
  <si>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</si>
  <si>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</si>
  <si>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</si>
  <si>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</si>
  <si>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</si>
  <si>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</si>
  <si>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</si>
  <si>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</si>
  <si>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</si>
  <si>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</si>
  <si>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</si>
  <si>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</si>
  <si>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</si>
  <si>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</si>
  <si>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</si>
  <si>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</si>
  <si>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</si>
  <si>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</si>
  <si>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</si>
  <si>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</si>
  <si>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</si>
  <si>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</si>
  <si>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</si>
  <si>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</si>
  <si>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</si>
  <si>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</si>
  <si>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</si>
  <si>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</si>
  <si>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</si>
  <si>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</si>
  <si>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</si>
  <si>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</si>
  <si>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</si>
  <si>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</si>
  <si>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</si>
  <si>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</si>
  <si>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</si>
  <si>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</si>
  <si>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</si>
  <si>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</si>
  <si>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</si>
  <si>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</si>
  <si>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</si>
  <si>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</si>
  <si>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</si>
  <si>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</si>
  <si>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</si>
  <si>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</si>
  <si>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</si>
  <si>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</si>
  <si>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</si>
  <si>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</si>
  <si>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</si>
  <si>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</si>
  <si>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</si>
  <si>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</si>
  <si>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</si>
  <si>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</si>
  <si>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</si>
  <si>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</si>
  <si>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</si>
  <si>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</si>
  <si>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</si>
  <si>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</si>
  <si>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</si>
  <si>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</si>
  <si>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</si>
  <si>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</si>
  <si>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</si>
  <si>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</si>
  <si>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</si>
  <si>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</si>
  <si>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</si>
  <si>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</si>
  <si>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</si>
  <si>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</si>
  <si>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</si>
  <si>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</si>
  <si>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</si>
  <si>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</si>
  <si>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</si>
  <si>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</si>
  <si>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</si>
  <si>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</si>
  <si>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</si>
  <si>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</si>
  <si>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</si>
  <si>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</si>
  <si>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</si>
  <si>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</si>
  <si>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</si>
  <si>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</si>
  <si>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</si>
  <si>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</si>
  <si>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</si>
  <si>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</si>
  <si>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</si>
  <si>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</si>
  <si>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</si>
  <si>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</si>
  <si>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</si>
  <si>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</si>
  <si>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</si>
  <si>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</si>
  <si>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</si>
  <si>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</si>
  <si>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</si>
  <si>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</si>
  <si>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</si>
  <si>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</si>
  <si>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</si>
  <si>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</si>
  <si>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</si>
  <si>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</si>
  <si>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</si>
  <si>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</si>
  <si>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</si>
  <si>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</si>
  <si>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</si>
  <si>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</si>
  <si>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</si>
  <si>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</si>
  <si>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</si>
  <si>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</si>
  <si>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</si>
  <si>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</si>
  <si>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</si>
  <si>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</si>
  <si>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</si>
  <si>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</si>
  <si>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</si>
  <si>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</si>
  <si>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</si>
  <si>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</si>
  <si>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</si>
  <si>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</si>
  <si>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</si>
  <si>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</si>
  <si>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</si>
  <si>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</si>
  <si>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</si>
  <si>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</si>
  <si>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</si>
  <si>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</si>
  <si>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</si>
  <si>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</si>
  <si>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</si>
  <si>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</si>
  <si>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</si>
  <si>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</si>
  <si>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</si>
  <si>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</si>
  <si>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</si>
  <si>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</si>
  <si>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</si>
  <si>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</si>
  <si>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</si>
  <si>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</si>
  <si>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</si>
  <si>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</si>
  <si>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</si>
  <si>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</si>
  <si>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</si>
  <si>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</si>
  <si>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</si>
  <si>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</si>
  <si>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</si>
  <si>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</si>
  <si>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</si>
  <si>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</si>
  <si>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</si>
  <si>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</si>
  <si>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</si>
  <si>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</si>
  <si>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</si>
  <si>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</si>
  <si>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</si>
  <si>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</si>
  <si>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</si>
  <si>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</si>
  <si>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</si>
  <si>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</si>
  <si>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</si>
  <si>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</si>
  <si>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</si>
  <si>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</si>
  <si>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</si>
  <si>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</si>
  <si>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</si>
  <si>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</si>
  <si>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</si>
  <si>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</si>
  <si>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</si>
  <si>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</si>
  <si>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</si>
  <si>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</si>
  <si>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</si>
  <si>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</si>
  <si>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</si>
  <si>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</si>
  <si>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</si>
  <si>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</si>
  <si>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</si>
  <si>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</si>
  <si>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</si>
  <si>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</si>
  <si>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</si>
  <si>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</si>
  <si>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</si>
  <si>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</si>
  <si>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</si>
  <si>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</si>
  <si>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</si>
  <si>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</si>
  <si>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</si>
  <si>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</si>
  <si>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</si>
  <si>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</si>
  <si>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</si>
  <si>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</si>
  <si>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</si>
  <si>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</si>
  <si>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</si>
  <si>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</si>
  <si>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</si>
  <si>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</si>
  <si>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</si>
  <si>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</si>
  <si>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</si>
  <si>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</si>
  <si>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</si>
  <si>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</si>
  <si>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</si>
  <si>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</si>
  <si>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</si>
  <si>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</si>
  <si>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</si>
  <si>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</si>
  <si>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</si>
  <si>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</si>
  <si>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</si>
  <si>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</si>
  <si>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</si>
  <si>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</si>
  <si>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</si>
  <si>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</si>
  <si>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</si>
  <si>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</si>
  <si>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</si>
  <si>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</si>
  <si>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</si>
  <si>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</si>
  <si>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</si>
  <si>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</si>
  <si>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</si>
  <si>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</si>
  <si>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</si>
  <si>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</si>
  <si>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</si>
  <si>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</si>
  <si>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</si>
  <si>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</si>
  <si>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</si>
  <si>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</si>
  <si>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</si>
  <si>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</si>
  <si>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</si>
  <si>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</si>
  <si>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</si>
  <si>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</si>
  <si>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</si>
  <si>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</si>
  <si>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</si>
  <si>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</si>
  <si>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</si>
  <si>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</si>
  <si>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</si>
  <si>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</si>
  <si>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</si>
  <si>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</si>
  <si>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</si>
  <si>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</si>
  <si>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</si>
  <si>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</si>
  <si>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</si>
  <si>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</si>
  <si>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</si>
  <si>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</si>
  <si>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</si>
  <si>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</si>
  <si>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</si>
  <si>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</si>
  <si>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</si>
  <si>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</si>
  <si>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</si>
  <si>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</si>
  <si>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</si>
  <si>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</si>
  <si>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</si>
  <si>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</si>
  <si>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</si>
  <si>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</si>
  <si>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</si>
  <si>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</si>
  <si>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</si>
  <si>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</si>
  <si>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</si>
  <si>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</si>
  <si>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</si>
  <si>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</si>
  <si>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</si>
  <si>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</si>
  <si>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</si>
  <si>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</si>
  <si>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</si>
  <si>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</si>
  <si>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</si>
  <si>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</si>
  <si>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</si>
  <si>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</si>
  <si>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</si>
  <si>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</si>
  <si>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</si>
  <si>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</si>
  <si>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</si>
  <si>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</si>
  <si>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</si>
  <si>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</si>
  <si>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</si>
  <si>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</si>
  <si>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</si>
  <si>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</si>
  <si>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</si>
  <si>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</si>
  <si>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</si>
  <si>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</si>
  <si>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</si>
  <si>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</si>
  <si>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</si>
  <si>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</si>
  <si>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</si>
  <si>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</si>
  <si>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</si>
  <si>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</si>
  <si>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</si>
  <si>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</si>
  <si>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</si>
  <si>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</si>
  <si>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</si>
  <si>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</si>
  <si>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</si>
  <si>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</si>
  <si>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</si>
  <si>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</si>
  <si>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</si>
  <si>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</si>
  <si>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</si>
  <si>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</si>
  <si>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</si>
  <si>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</si>
  <si>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</si>
  <si>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</si>
  <si>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</si>
  <si>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</si>
  <si>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</si>
  <si>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</si>
  <si>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</si>
  <si>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</si>
  <si>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</si>
  <si>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</si>
  <si>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</si>
  <si>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</si>
  <si>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</si>
  <si>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</si>
  <si>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</si>
  <si>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</si>
  <si>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</si>
  <si>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</si>
  <si>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</si>
  <si>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</si>
  <si>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</si>
  <si>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</si>
  <si>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</si>
  <si>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</si>
  <si>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</si>
  <si>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</si>
  <si>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</si>
  <si>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</si>
  <si>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</si>
  <si>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</si>
  <si>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</si>
  <si>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</si>
  <si>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</si>
  <si>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</si>
  <si>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</si>
  <si>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</si>
  <si>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</si>
  <si>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</si>
  <si>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</si>
  <si>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</si>
  <si>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</si>
  <si>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</si>
  <si>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</si>
  <si>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</si>
  <si>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</si>
  <si>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</si>
  <si>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</si>
  <si>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</si>
  <si>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</si>
  <si>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</si>
  <si>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</si>
  <si>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</si>
  <si>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</si>
  <si>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</si>
  <si>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</si>
  <si>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</si>
  <si>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</si>
  <si>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</si>
  <si>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</si>
  <si>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</si>
  <si>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</si>
  <si>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</si>
  <si>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</si>
  <si>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</si>
  <si>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</si>
  <si>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</si>
  <si>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</si>
  <si>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</si>
  <si>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</si>
  <si>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</si>
  <si>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</si>
  <si>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</si>
  <si>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</si>
  <si>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</si>
  <si>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</si>
  <si>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</si>
  <si>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</si>
  <si>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</si>
  <si>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</si>
  <si>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</si>
  <si>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</si>
  <si>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</si>
  <si>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</si>
  <si>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</si>
  <si>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</si>
  <si>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</si>
  <si>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</si>
  <si>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</si>
  <si>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</si>
  <si>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</si>
  <si>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</si>
  <si>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</si>
  <si>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</si>
  <si>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</si>
  <si>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</si>
  <si>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</si>
  <si>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</si>
  <si>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</si>
  <si>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</si>
  <si>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</si>
  <si>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</si>
  <si>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</si>
  <si>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</si>
  <si>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</si>
  <si>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</si>
  <si>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</si>
  <si>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</si>
  <si>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</si>
  <si>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</si>
  <si>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</si>
  <si>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</si>
  <si>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</si>
  <si>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</si>
  <si>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</si>
  <si>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</si>
  <si>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</si>
  <si>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</si>
  <si>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</si>
  <si>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</si>
  <si>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</si>
  <si>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</si>
  <si>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</si>
  <si>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</si>
  <si>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</si>
  <si>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</si>
  <si>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</si>
  <si>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</si>
  <si>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</si>
  <si>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</si>
  <si>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</si>
  <si>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</si>
  <si>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</si>
  <si>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</si>
  <si>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</si>
  <si>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</si>
  <si>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</si>
  <si>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</si>
  <si>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</si>
  <si>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</si>
  <si>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</si>
  <si>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</si>
  <si>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</si>
  <si>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</si>
  <si>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</si>
  <si>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</si>
  <si>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</si>
  <si>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</si>
  <si>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</si>
  <si>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</si>
  <si>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</si>
  <si>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</si>
  <si>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</si>
  <si>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</si>
  <si>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</si>
  <si>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</si>
  <si>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</si>
  <si>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</si>
  <si>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</si>
  <si>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</si>
  <si>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</si>
  <si>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</si>
  <si>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</si>
  <si>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</si>
  <si>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</si>
  <si>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</si>
  <si>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</si>
  <si>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</si>
  <si>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</si>
  <si>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</si>
  <si>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</si>
  <si>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</si>
  <si>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</si>
  <si>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</si>
  <si>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</si>
  <si>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</si>
  <si>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</si>
  <si>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</si>
  <si>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</si>
  <si>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</si>
  <si>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</si>
  <si>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</si>
  <si>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</si>
  <si>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</si>
  <si>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</si>
  <si>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</si>
  <si>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</si>
  <si>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</si>
  <si>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</si>
  <si>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</si>
  <si>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</si>
  <si>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</si>
  <si>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</si>
  <si>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</si>
  <si>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</si>
  <si>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</si>
  <si>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</si>
  <si>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</si>
  <si>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</si>
  <si>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</si>
  <si>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</si>
  <si>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</si>
  <si>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</si>
  <si>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</si>
  <si>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</si>
  <si>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</si>
  <si>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</si>
  <si>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</si>
  <si>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</si>
  <si>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</si>
  <si>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</si>
  <si>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</si>
  <si>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</si>
  <si>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</si>
  <si>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</si>
  <si>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</si>
  <si>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</si>
  <si>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</si>
  <si>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</si>
  <si>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</si>
  <si>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</si>
  <si>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</si>
  <si>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</si>
  <si>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</si>
  <si>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</si>
  <si>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</si>
  <si>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</si>
  <si>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</si>
  <si>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</si>
  <si>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</si>
  <si>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</si>
  <si>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</si>
  <si>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</si>
  <si>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</si>
  <si>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</si>
  <si>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</si>
  <si>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</si>
  <si>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</si>
  <si>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</si>
  <si>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</si>
  <si>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</si>
  <si>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</si>
  <si>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</si>
  <si>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</si>
  <si>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</si>
  <si>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</si>
  <si>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</si>
  <si>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</si>
  <si>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</si>
  <si>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</si>
  <si>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</si>
  <si>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</si>
  <si>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</si>
  <si>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</si>
  <si>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</si>
  <si>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</si>
  <si>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</si>
  <si>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</si>
  <si>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</si>
  <si>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</si>
  <si>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</si>
  <si>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</si>
  <si>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</si>
  <si>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</si>
  <si>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</si>
  <si>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</si>
  <si>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</si>
  <si>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</si>
  <si>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</si>
  <si>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</si>
  <si>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</si>
  <si>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</si>
  <si>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</si>
  <si>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</si>
  <si>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</si>
  <si>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</si>
  <si>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</si>
  <si>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</si>
  <si>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</si>
  <si>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</si>
  <si>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</si>
  <si>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</si>
  <si>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</si>
  <si>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</si>
  <si>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</si>
  <si>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</si>
  <si>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</si>
  <si>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</si>
  <si>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</si>
  <si>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</si>
  <si>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</si>
  <si>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</si>
  <si>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</si>
  <si>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</si>
  <si>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</si>
  <si>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</si>
  <si>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</si>
  <si>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</si>
  <si>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</si>
  <si>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</si>
  <si>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</si>
  <si>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</si>
  <si>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</si>
  <si>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</si>
  <si>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</si>
  <si>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</si>
  <si>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</si>
  <si>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</si>
  <si>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</si>
  <si>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</si>
  <si>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</si>
  <si>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</si>
  <si>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</si>
  <si>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</si>
  <si>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</si>
  <si>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</si>
  <si>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</si>
  <si>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</si>
  <si>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</si>
  <si>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</si>
  <si>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</si>
  <si>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</si>
  <si>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</si>
  <si>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</si>
  <si>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</si>
  <si>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</si>
  <si>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</si>
  <si>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</si>
  <si>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</si>
  <si>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</si>
  <si>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</si>
  <si>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</si>
  <si>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</si>
  <si>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</si>
  <si>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</si>
  <si>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</si>
  <si>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</si>
  <si>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</si>
  <si>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</si>
  <si>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</si>
  <si>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</si>
  <si>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</si>
  <si>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</si>
  <si>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</si>
  <si>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</si>
  <si>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</si>
  <si>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</si>
  <si>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</si>
  <si>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</si>
  <si>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</si>
  <si>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</si>
  <si>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</si>
  <si>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</si>
  <si>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</si>
  <si>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</si>
  <si>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</si>
  <si>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</si>
  <si>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</si>
  <si>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</si>
  <si>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</si>
  <si>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</si>
  <si>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</si>
  <si>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</si>
  <si>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</si>
  <si>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</si>
  <si>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</si>
  <si>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</si>
  <si>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</si>
  <si>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</si>
  <si>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</si>
  <si>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</si>
  <si>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</si>
  <si>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</si>
  <si>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</si>
  <si>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</si>
  <si>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</si>
  <si>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</si>
  <si>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</si>
  <si>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</si>
  <si>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</si>
  <si>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</si>
  <si>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</si>
  <si>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</si>
  <si>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</si>
  <si>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</si>
  <si>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</si>
  <si>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</si>
  <si>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</si>
  <si>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</si>
  <si>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</si>
  <si>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</si>
  <si>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</si>
  <si>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</si>
  <si>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</si>
  <si>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</si>
  <si>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</si>
  <si>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</si>
  <si>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</si>
  <si>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</si>
  <si>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</si>
  <si>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</si>
  <si>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</si>
  <si>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</si>
  <si>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</si>
  <si>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</si>
  <si>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</si>
  <si>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</si>
  <si>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</si>
  <si>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</si>
  <si>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</si>
  <si>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</si>
  <si>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</si>
  <si>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</si>
  <si>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</si>
  <si>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</si>
  <si>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</si>
  <si>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</si>
  <si>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</si>
  <si>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</si>
  <si>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</si>
  <si>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</si>
  <si>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</si>
  <si>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</si>
  <si>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</si>
  <si>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</si>
  <si>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</si>
  <si>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</si>
  <si>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</si>
  <si>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</si>
  <si>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</si>
  <si>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</si>
  <si>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</si>
  <si>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</si>
  <si>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</si>
  <si>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</si>
  <si>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</si>
  <si>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</si>
  <si>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</si>
  <si>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</si>
  <si>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</si>
  <si>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</si>
  <si>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</si>
  <si>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</si>
  <si>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</si>
  <si>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</si>
  <si>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</si>
  <si>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</si>
  <si>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</si>
  <si>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</si>
  <si>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</si>
  <si>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</si>
  <si>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</si>
  <si>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</si>
  <si>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</si>
  <si>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</si>
  <si>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</si>
  <si>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</si>
  <si>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</si>
  <si>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</si>
  <si>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</si>
  <si>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</si>
  <si>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</si>
  <si>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</si>
  <si>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</si>
  <si>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</si>
  <si>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</si>
  <si>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</si>
  <si>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</si>
  <si>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</si>
  <si>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</si>
  <si>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</si>
  <si>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</si>
  <si>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</si>
  <si>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</si>
  <si>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</si>
  <si>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</si>
  <si>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</si>
  <si>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</si>
  <si>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</si>
  <si>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</si>
  <si>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</si>
  <si>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</si>
  <si>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</si>
  <si>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</si>
  <si>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</si>
  <si>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</si>
  <si>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</si>
  <si>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</si>
  <si>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</si>
  <si>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</si>
  <si>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</si>
  <si>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</si>
  <si>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</si>
  <si>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</si>
  <si>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</si>
  <si>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</si>
  <si>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</si>
  <si>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</si>
  <si>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</si>
  <si>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</si>
  <si>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</si>
  <si>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</si>
  <si>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</si>
  <si>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</si>
  <si>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</si>
  <si>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</si>
  <si>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</si>
  <si>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</si>
  <si>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</si>
  <si>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</si>
  <si>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</si>
  <si>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</si>
  <si>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</si>
  <si>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</si>
  <si>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</si>
  <si>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</si>
  <si>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</si>
  <si>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</si>
  <si>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</si>
  <si>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</si>
  <si>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</si>
  <si>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</si>
  <si>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</si>
  <si>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</si>
  <si>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</si>
  <si>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</si>
  <si>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</si>
  <si>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</si>
  <si>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</si>
  <si>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</si>
  <si>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</si>
  <si>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</si>
  <si>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</si>
  <si>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</si>
  <si>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</si>
  <si>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</si>
  <si>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</si>
  <si>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</si>
  <si>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</si>
  <si>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</si>
  <si>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</si>
  <si>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</si>
  <si>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</si>
  <si>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</si>
  <si>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</si>
  <si>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</si>
  <si>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</si>
  <si>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</si>
  <si>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</si>
  <si>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</si>
  <si>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</si>
  <si>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</si>
  <si>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</si>
  <si>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</si>
  <si>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</si>
  <si>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</si>
  <si>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</si>
  <si>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</si>
  <si>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</si>
  <si>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</si>
  <si>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</si>
  <si>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</si>
  <si>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</si>
  <si>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</si>
  <si>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</si>
  <si>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</si>
  <si>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</si>
  <si>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</si>
  <si>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</si>
  <si>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</si>
  <si>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</si>
  <si>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</si>
  <si>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</si>
  <si>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</si>
  <si>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</si>
  <si>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</si>
  <si>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</si>
  <si>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</si>
  <si>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</si>
  <si>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</si>
  <si>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</si>
  <si>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</si>
  <si>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</si>
  <si>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</si>
  <si>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</si>
  <si>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</si>
  <si>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</si>
  <si>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</si>
  <si>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</si>
  <si>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</si>
  <si>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</si>
  <si>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</si>
  <si>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</si>
  <si>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</si>
  <si>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</si>
  <si>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</si>
  <si>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</si>
  <si>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</si>
  <si>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</si>
  <si>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</si>
  <si>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</si>
  <si>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</si>
  <si>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</si>
  <si>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</si>
  <si>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</si>
  <si>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</si>
  <si>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</si>
  <si>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</si>
  <si>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</si>
  <si>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</si>
  <si>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</si>
  <si>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</si>
  <si>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</si>
  <si>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</si>
  <si>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</si>
  <si>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</si>
  <si>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</si>
  <si>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</si>
  <si>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</si>
  <si>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</si>
  <si>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</si>
  <si>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</si>
  <si>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</si>
  <si>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</si>
  <si>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</si>
  <si>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</si>
  <si>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</si>
  <si>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</si>
  <si>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</si>
  <si>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</si>
  <si>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</si>
  <si>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</si>
  <si>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</si>
  <si>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</si>
  <si>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</si>
  <si>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</si>
  <si>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</si>
  <si>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</si>
  <si>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</si>
  <si>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</si>
  <si>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</si>
  <si>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</si>
  <si>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</si>
  <si>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</si>
  <si>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</si>
  <si>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</si>
  <si>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</si>
  <si>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</si>
  <si>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</si>
  <si>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</si>
  <si>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</si>
  <si>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</si>
  <si>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</si>
  <si>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</si>
  <si>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</si>
  <si>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</si>
  <si>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</si>
  <si>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</si>
  <si>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</si>
  <si>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</si>
  <si>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</si>
  <si>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</si>
  <si>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</si>
  <si>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</si>
  <si>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</si>
  <si>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</si>
  <si>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</si>
  <si>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</si>
  <si>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</si>
  <si>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</si>
  <si>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</si>
  <si>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</si>
  <si>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</si>
  <si>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</si>
  <si>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</si>
  <si>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</si>
  <si>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</si>
  <si>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</si>
  <si>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</si>
  <si>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</si>
  <si>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</si>
  <si>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</si>
  <si>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</si>
  <si>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</si>
  <si>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</si>
  <si>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</si>
  <si>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</si>
  <si>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</si>
  <si>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</si>
  <si>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</si>
  <si>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</si>
  <si>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</si>
  <si>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</si>
  <si>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</si>
  <si>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</si>
  <si>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</si>
  <si>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</si>
  <si>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</si>
  <si>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</si>
  <si>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</si>
  <si>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</si>
  <si>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</si>
  <si>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</si>
  <si>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</si>
  <si>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</si>
  <si>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</si>
  <si>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</si>
  <si>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</si>
  <si>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</si>
  <si>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</si>
  <si>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</si>
  <si>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</si>
  <si>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</si>
  <si>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</si>
  <si>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</si>
  <si>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</si>
  <si>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</si>
  <si>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</si>
  <si>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</si>
  <si>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</si>
  <si>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</si>
  <si>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</si>
  <si>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</si>
  <si>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</si>
  <si>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</si>
  <si>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</si>
  <si>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</si>
  <si>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</si>
  <si>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</si>
  <si>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</si>
  <si>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</si>
  <si>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</si>
  <si>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</si>
  <si>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</si>
  <si>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</si>
  <si>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</si>
  <si>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</si>
  <si>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</si>
  <si>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</si>
  <si>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</si>
  <si>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</si>
  <si>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</si>
  <si>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</si>
  <si>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</si>
  <si>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</si>
  <si>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</si>
  <si>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</si>
  <si>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</si>
  <si>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</si>
  <si>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</si>
  <si>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</si>
  <si>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</si>
  <si>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</si>
  <si>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</si>
  <si>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</si>
  <si>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</si>
  <si>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</si>
  <si>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</si>
  <si>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</si>
  <si>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</si>
  <si>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</si>
  <si>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</si>
  <si>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</si>
  <si>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</si>
  <si>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</si>
  <si>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</si>
  <si>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</si>
  <si>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</si>
  <si>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</si>
  <si>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</si>
  <si>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</si>
  <si>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</si>
  <si>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</si>
  <si>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</si>
  <si>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</si>
  <si>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</si>
  <si>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</si>
  <si>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</si>
  <si>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</si>
  <si>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</si>
  <si>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</si>
  <si>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</si>
  <si>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</si>
  <si>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</si>
  <si>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</si>
  <si>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</si>
  <si>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</si>
  <si>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</si>
  <si>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</si>
  <si>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</si>
  <si>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</si>
  <si>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</si>
  <si>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</si>
  <si>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</si>
  <si>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</si>
  <si>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</si>
  <si>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</si>
  <si>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</si>
  <si>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</si>
  <si>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</si>
  <si>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</si>
  <si>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</si>
  <si>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</si>
  <si>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</si>
  <si>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</si>
  <si>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</si>
  <si>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</si>
  <si>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</si>
  <si>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</si>
  <si>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</si>
  <si>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</si>
  <si>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</si>
  <si>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</si>
  <si>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</si>
  <si>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</si>
  <si>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</si>
  <si>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</si>
  <si>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</si>
  <si>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</si>
  <si>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</si>
  <si>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</si>
  <si>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</si>
  <si>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</si>
  <si>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</si>
  <si>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</si>
  <si>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</si>
  <si>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</si>
  <si>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</si>
  <si>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</si>
  <si>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</si>
  <si>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</si>
  <si>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</si>
  <si>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</si>
  <si>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</si>
  <si>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</si>
  <si>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</si>
  <si>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</si>
  <si>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</si>
  <si>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</si>
  <si>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</si>
  <si>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</si>
  <si>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</si>
  <si>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</si>
  <si>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</si>
  <si>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</si>
  <si>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</si>
  <si>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</si>
  <si>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</si>
  <si>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</si>
  <si>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</si>
  <si>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</si>
  <si>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</si>
  <si>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</si>
  <si>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</si>
  <si>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</si>
  <si>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</si>
  <si>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</si>
  <si>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</si>
  <si>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</si>
  <si>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</si>
  <si>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</si>
  <si>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</si>
  <si>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</si>
  <si>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</si>
  <si>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</si>
  <si>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</si>
  <si>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</si>
  <si>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</si>
  <si>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</si>
  <si>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</si>
  <si>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</si>
  <si>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</si>
  <si>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</si>
  <si>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</si>
  <si>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</si>
  <si>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</si>
  <si>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</si>
  <si>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</si>
  <si>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</si>
  <si>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</si>
  <si>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</si>
  <si>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</si>
  <si>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</si>
  <si>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</si>
  <si>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</si>
  <si>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</si>
  <si>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</si>
  <si>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</si>
  <si>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</si>
  <si>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</si>
  <si>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</si>
  <si>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</si>
  <si>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</si>
  <si>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</si>
  <si>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</si>
  <si>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</si>
  <si>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</si>
  <si>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</si>
  <si>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</si>
  <si>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</si>
  <si>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</si>
  <si>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</si>
  <si>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</si>
  <si>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</si>
  <si>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</si>
  <si>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</si>
  <si>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</si>
  <si>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</si>
  <si>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</si>
  <si>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</si>
  <si>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</si>
  <si>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</si>
  <si>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</si>
  <si>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</si>
  <si>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</si>
  <si>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</si>
  <si>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</si>
  <si>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</si>
  <si>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</si>
  <si>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</si>
  <si>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</si>
  <si>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</si>
  <si>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</si>
  <si>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</si>
  <si>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</si>
  <si>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</si>
  <si>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</si>
  <si>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</si>
  <si>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</si>
  <si>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</si>
  <si>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</si>
  <si>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</si>
  <si>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</si>
  <si>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</si>
  <si>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</si>
  <si>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</si>
  <si>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</si>
  <si>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</si>
  <si>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</si>
  <si>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</si>
  <si>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</si>
  <si>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</si>
  <si>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</si>
  <si>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</si>
  <si>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</si>
  <si>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</si>
  <si>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</si>
  <si>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</si>
  <si>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</si>
  <si>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</si>
  <si>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</si>
  <si>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</si>
  <si>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</si>
  <si>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</si>
  <si>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</si>
  <si>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</si>
  <si>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</si>
  <si>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</si>
  <si>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</si>
  <si>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</si>
  <si>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</si>
  <si>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</si>
  <si>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</si>
  <si>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</si>
  <si>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</si>
  <si>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</si>
  <si>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</si>
  <si>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</si>
  <si>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</si>
  <si>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</si>
  <si>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</si>
  <si>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</si>
  <si>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</si>
  <si>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</si>
  <si>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</si>
  <si>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</si>
  <si>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</si>
  <si>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</si>
  <si>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</si>
  <si>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</si>
  <si>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</si>
  <si>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</si>
  <si>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</si>
  <si>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</si>
  <si>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</si>
  <si>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</si>
  <si>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</si>
  <si>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</si>
  <si>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</si>
  <si>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</si>
  <si>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</si>
  <si>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</si>
  <si>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</si>
  <si>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</si>
  <si>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</si>
  <si>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</si>
  <si>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</si>
  <si>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</si>
  <si>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</si>
  <si>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</si>
  <si>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</si>
  <si>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</si>
  <si>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</si>
  <si>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</si>
  <si>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</si>
  <si>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</si>
  <si>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</si>
  <si>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</si>
  <si>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</si>
  <si>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</si>
  <si>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</si>
  <si>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</si>
  <si>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</si>
  <si>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</si>
  <si>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</si>
  <si>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</si>
  <si>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</si>
  <si>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</si>
  <si>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</si>
  <si>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</si>
  <si>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</si>
  <si>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</si>
  <si>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</si>
  <si>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</si>
  <si>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</si>
  <si>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</si>
  <si>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</si>
  <si>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</si>
  <si>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</si>
  <si>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</si>
  <si>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</si>
  <si>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</si>
  <si>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</si>
  <si>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</si>
  <si>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</si>
  <si>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</si>
  <si>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</si>
  <si>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</si>
  <si>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</si>
  <si>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</si>
  <si>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</si>
  <si>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</si>
  <si>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</si>
  <si>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</si>
  <si>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</si>
  <si>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</si>
  <si>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</si>
  <si>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</si>
  <si>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</si>
  <si>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</si>
  <si>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</si>
  <si>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</si>
  <si>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</si>
  <si>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</si>
  <si>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</si>
  <si>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</si>
  <si>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</si>
  <si>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</si>
  <si>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</si>
  <si>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</si>
  <si>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</si>
  <si>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</si>
  <si>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</si>
  <si>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</si>
  <si>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</si>
  <si>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</si>
  <si>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</si>
  <si>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</si>
  <si>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</si>
  <si>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</si>
  <si>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</si>
  <si>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</si>
  <si>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</si>
  <si>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</si>
  <si>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</si>
  <si>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</si>
  <si>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</si>
  <si>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</si>
  <si>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</si>
  <si>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</si>
  <si>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</si>
  <si>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</si>
  <si>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</si>
  <si>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</si>
  <si>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</si>
  <si>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</si>
  <si>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</si>
  <si>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</si>
  <si>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</si>
  <si>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</si>
  <si>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</si>
  <si>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</si>
  <si>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</si>
  <si>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</si>
  <si>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</si>
  <si>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</si>
  <si>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</si>
  <si>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</si>
  <si>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</si>
  <si>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</si>
  <si>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</si>
  <si>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</si>
  <si>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</si>
  <si>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</si>
  <si>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</si>
  <si>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</si>
  <si>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</si>
  <si>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</si>
  <si>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</si>
  <si>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</si>
  <si>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</si>
  <si>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</si>
  <si>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</si>
  <si>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</si>
  <si>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</si>
  <si>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</si>
  <si>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</si>
  <si>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</si>
  <si>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</si>
  <si>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</si>
  <si>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</si>
  <si>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</si>
  <si>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</si>
  <si>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</si>
  <si>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</si>
  <si>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</si>
  <si>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</si>
  <si>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</si>
  <si>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</si>
  <si>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</si>
  <si>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</si>
  <si>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</si>
  <si>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</si>
  <si>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</si>
  <si>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</si>
  <si>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</si>
  <si>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</si>
  <si>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</si>
  <si>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</si>
  <si>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</si>
  <si>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</si>
  <si>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</si>
  <si>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</si>
  <si>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</si>
  <si>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</si>
  <si>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</si>
  <si>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</si>
  <si>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</si>
  <si>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</si>
  <si>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</si>
  <si>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</si>
  <si>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</si>
  <si>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</si>
  <si>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</si>
  <si>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</si>
  <si>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</si>
  <si>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</si>
  <si>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</si>
  <si>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</si>
  <si>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</si>
  <si>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</si>
  <si>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</si>
  <si>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</si>
  <si>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</si>
  <si>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</si>
  <si>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</si>
  <si>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</si>
  <si>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</si>
  <si>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</si>
  <si>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</si>
  <si>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</si>
  <si>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</si>
  <si>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</si>
  <si>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</si>
  <si>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</si>
  <si>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</si>
  <si>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</si>
  <si>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</si>
  <si>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</si>
  <si>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</si>
  <si>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</si>
  <si>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</si>
  <si>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</si>
  <si>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</si>
  <si>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</si>
  <si>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</si>
  <si>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</si>
  <si>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</si>
  <si>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</si>
  <si>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</si>
  <si>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</si>
  <si>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</si>
  <si>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</si>
  <si>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</si>
  <si>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</si>
  <si>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</si>
  <si>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</si>
  <si>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</si>
  <si>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</si>
  <si>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</si>
  <si>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</si>
  <si>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</si>
  <si>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</si>
  <si>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</si>
  <si>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</si>
  <si>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</si>
  <si>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</si>
  <si>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</si>
  <si>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</si>
  <si>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</si>
  <si>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</si>
  <si>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</si>
  <si>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</si>
  <si>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</si>
  <si>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</si>
  <si>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</si>
  <si>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</si>
  <si>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</si>
  <si>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</si>
  <si>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</si>
  <si>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</si>
  <si>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</si>
  <si>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</si>
  <si>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</si>
  <si>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</si>
  <si>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</si>
  <si>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</si>
  <si>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</si>
  <si>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</si>
  <si>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</si>
  <si>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</si>
  <si>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</si>
  <si>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</si>
  <si>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</si>
  <si>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</si>
  <si>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</si>
  <si>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</si>
  <si>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</si>
  <si>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</si>
  <si>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</si>
  <si>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</si>
  <si>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</si>
  <si>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</si>
  <si>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</si>
  <si>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</si>
  <si>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</si>
  <si>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</si>
  <si>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</si>
  <si>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</si>
  <si>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</si>
  <si>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</si>
  <si>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</si>
  <si>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</si>
  <si>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</si>
  <si>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</si>
  <si>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</si>
  <si>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</si>
  <si>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</si>
  <si>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</si>
  <si>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</si>
  <si>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</si>
  <si>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</si>
  <si>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</si>
  <si>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</si>
  <si>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</si>
  <si>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</si>
  <si>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</si>
  <si>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</si>
  <si>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</si>
  <si>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</si>
  <si>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</si>
  <si>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</si>
  <si>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</si>
  <si>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</si>
  <si>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</si>
  <si>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</si>
  <si>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</si>
  <si>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</si>
  <si>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</si>
  <si>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</si>
  <si>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</si>
  <si>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</si>
  <si>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</si>
  <si>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</si>
  <si>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</si>
  <si>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</si>
  <si>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</si>
  <si>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</si>
  <si>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</si>
  <si>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</si>
  <si>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</si>
  <si>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</si>
  <si>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</si>
  <si>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</si>
  <si>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</si>
  <si>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</si>
  <si>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</si>
  <si>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</si>
  <si>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</si>
  <si>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</si>
  <si>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</si>
  <si>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</si>
  <si>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</si>
  <si>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</si>
  <si>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</si>
  <si>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</si>
  <si>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</si>
  <si>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</si>
  <si>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</si>
  <si>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</si>
  <si>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</si>
  <si>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</si>
  <si>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</si>
  <si>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</si>
  <si>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</si>
  <si>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</si>
  <si>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</si>
  <si>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</si>
  <si>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</si>
  <si>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</si>
  <si>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</si>
  <si>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</si>
  <si>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</si>
  <si>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</si>
  <si>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</si>
  <si>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</si>
  <si>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</si>
  <si>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</si>
  <si>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</si>
  <si>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</si>
  <si>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</si>
  <si>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</si>
  <si>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</si>
  <si>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</si>
  <si>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</si>
  <si>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</si>
  <si>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</si>
  <si>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</si>
  <si>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</si>
  <si>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</si>
  <si>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</si>
  <si>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</si>
  <si>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</si>
  <si>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</si>
  <si>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</si>
  <si>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</si>
  <si>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</si>
  <si>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</si>
  <si>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</si>
  <si>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</si>
  <si>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</si>
  <si>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</si>
  <si>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</si>
  <si>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</si>
  <si>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</si>
  <si>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</si>
  <si>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</si>
  <si>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</si>
  <si>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</si>
  <si>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</si>
  <si>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</si>
  <si>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</si>
  <si>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</si>
  <si>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</si>
  <si>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</si>
  <si>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</si>
  <si>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</si>
  <si>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</si>
  <si>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</si>
  <si>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</si>
  <si>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</si>
  <si>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</si>
  <si>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</si>
  <si>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</si>
  <si>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</si>
  <si>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</si>
  <si>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</si>
  <si>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</si>
  <si>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</si>
  <si>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</si>
  <si>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</si>
  <si>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</si>
  <si>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</si>
  <si>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</si>
  <si>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</si>
  <si>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</si>
  <si>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</si>
  <si>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</si>
  <si>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</si>
  <si>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</si>
  <si>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</si>
  <si>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</si>
  <si>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</si>
  <si>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</si>
  <si>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</si>
  <si>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</si>
  <si>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</si>
  <si>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</si>
  <si>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</si>
  <si>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</si>
  <si>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</si>
  <si>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</si>
  <si>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</si>
  <si>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</si>
  <si>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</si>
  <si>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</si>
  <si>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</si>
  <si>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</si>
  <si>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</si>
  <si>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</si>
  <si>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</si>
  <si>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</si>
  <si>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</si>
  <si>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</si>
  <si>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</si>
  <si>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</si>
  <si>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</si>
  <si>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</si>
  <si>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</si>
  <si>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</si>
  <si>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</si>
  <si>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</si>
  <si>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</si>
  <si>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</si>
  <si>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</si>
  <si>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</si>
  <si>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</si>
  <si>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</si>
  <si>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</si>
  <si>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</si>
  <si>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</si>
  <si>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</si>
  <si>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</si>
  <si>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</si>
  <si>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</si>
  <si>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</si>
  <si>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</si>
  <si>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</si>
  <si>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</si>
  <si>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</si>
  <si>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</si>
  <si>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</si>
  <si>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</si>
  <si>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</si>
  <si>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</si>
  <si>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</si>
  <si>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</si>
  <si>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</si>
  <si>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</si>
  <si>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</si>
  <si>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</si>
  <si>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</si>
  <si>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</si>
  <si>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</si>
  <si>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</si>
  <si>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</si>
  <si>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</si>
  <si>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</si>
  <si>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</si>
  <si>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</si>
  <si>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</si>
  <si>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</si>
  <si>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</si>
  <si>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</si>
  <si>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</si>
  <si>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</si>
  <si>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</si>
  <si>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</si>
  <si>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</si>
  <si>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</si>
  <si>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</si>
  <si>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</si>
  <si>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</si>
  <si>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</si>
  <si>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</si>
  <si>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</si>
  <si>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</si>
  <si>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</si>
  <si>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</si>
  <si>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</si>
  <si>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</si>
  <si>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</si>
  <si>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</si>
  <si>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</si>
  <si>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</si>
  <si>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</si>
  <si>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</si>
  <si>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</si>
  <si>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</si>
  <si>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</si>
  <si>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</si>
  <si>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</si>
  <si>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</si>
  <si>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</si>
  <si>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</si>
  <si>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</si>
  <si>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</si>
  <si>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</si>
  <si>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</si>
  <si>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</si>
  <si>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</si>
  <si>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</si>
  <si>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</si>
  <si>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</si>
  <si>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</si>
  <si>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</si>
  <si>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</si>
  <si>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</si>
  <si>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</si>
  <si>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</si>
  <si>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</si>
  <si>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</si>
  <si>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</si>
  <si>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</si>
  <si>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</si>
  <si>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</si>
  <si>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</si>
  <si>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</si>
  <si>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</si>
  <si>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</si>
  <si>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</si>
  <si>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</si>
  <si>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</si>
  <si>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</si>
  <si>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</si>
  <si>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</si>
  <si>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</si>
  <si>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</si>
  <si>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</si>
  <si>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</si>
  <si>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</si>
  <si>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</si>
  <si>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</si>
  <si>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</si>
  <si>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</si>
  <si>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</si>
  <si>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</si>
  <si>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</si>
  <si>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</si>
  <si>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</si>
  <si>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</si>
  <si>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</si>
  <si>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</si>
  <si>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</si>
  <si>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</si>
  <si>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</si>
  <si>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</si>
  <si>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</si>
  <si>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</si>
  <si>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</si>
  <si>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</si>
  <si>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</si>
  <si>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</si>
  <si>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</si>
  <si>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</si>
  <si>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</si>
  <si>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</si>
  <si>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</si>
  <si>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</si>
  <si>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</si>
  <si>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</si>
  <si>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</si>
  <si>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</si>
  <si>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</si>
  <si>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</si>
  <si>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</si>
  <si>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</si>
  <si>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</si>
  <si>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</si>
  <si>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</si>
  <si>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</si>
  <si>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</si>
  <si>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</si>
  <si>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</si>
  <si>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</si>
  <si>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</si>
  <si>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</si>
  <si>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</si>
  <si>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</si>
  <si>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</si>
  <si>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</si>
  <si>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</si>
  <si>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</si>
  <si>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</si>
  <si>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</si>
  <si>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</si>
  <si>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</si>
  <si>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</si>
  <si>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</si>
  <si>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</si>
  <si>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</si>
  <si>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</si>
  <si>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</si>
  <si>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</si>
  <si>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</si>
  <si>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</si>
  <si>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</si>
  <si>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</si>
  <si>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</si>
  <si>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</si>
  <si>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</si>
  <si>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</si>
  <si>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</si>
  <si>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</si>
  <si>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</si>
  <si>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</si>
  <si>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</si>
  <si>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</si>
  <si>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</si>
  <si>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</si>
  <si>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</si>
  <si>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</si>
  <si>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</si>
  <si>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</si>
  <si>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</si>
  <si>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</si>
  <si>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</si>
  <si>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</si>
  <si>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</si>
  <si>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</si>
  <si>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</si>
  <si>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</si>
  <si>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</si>
  <si>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</si>
  <si>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</si>
  <si>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</si>
  <si>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</si>
  <si>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</si>
  <si>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</si>
  <si>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</si>
  <si>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</si>
  <si>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</si>
  <si>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</si>
  <si>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</si>
  <si>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</si>
  <si>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</si>
  <si>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</si>
  <si>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</si>
  <si>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</si>
  <si>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</si>
  <si>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</si>
  <si>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</si>
  <si>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</si>
  <si>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</si>
  <si>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</si>
  <si>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</si>
  <si>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</si>
  <si>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</si>
  <si>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</si>
  <si>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</si>
  <si>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</si>
  <si>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</si>
  <si>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</si>
  <si>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</si>
  <si>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</si>
  <si>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</si>
  <si>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</si>
  <si>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</si>
  <si>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</si>
  <si>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</si>
  <si>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</si>
  <si>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</si>
  <si>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</si>
  <si>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</si>
  <si>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</si>
  <si>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</si>
  <si>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</si>
  <si>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</si>
  <si>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</si>
  <si>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</si>
  <si>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</si>
  <si>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</si>
  <si>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</si>
  <si>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</si>
  <si>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</si>
  <si>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</si>
  <si>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</si>
  <si>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</si>
  <si>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</si>
  <si>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</si>
  <si>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</si>
  <si>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</si>
  <si>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</si>
  <si>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</si>
  <si>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</si>
  <si>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</si>
  <si>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</si>
  <si>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</si>
  <si>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</si>
  <si>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</si>
  <si>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</si>
  <si>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</si>
  <si>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</si>
  <si>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</si>
  <si>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</si>
  <si>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</si>
  <si>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</si>
  <si>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</si>
  <si>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</si>
  <si>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</si>
  <si>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</si>
  <si>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</si>
  <si>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</si>
  <si>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</si>
  <si>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</si>
  <si>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</si>
  <si>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</si>
  <si>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</si>
  <si>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</si>
  <si>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</si>
  <si>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</si>
  <si>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</si>
  <si>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</si>
  <si>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</si>
  <si>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</si>
  <si>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</si>
  <si>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</si>
  <si>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</si>
  <si>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</si>
  <si>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</si>
  <si>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</si>
  <si>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</si>
  <si>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</si>
  <si>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</si>
  <si>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</si>
  <si>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</si>
  <si>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</si>
  <si>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</si>
  <si>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</si>
  <si>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</si>
  <si>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</si>
  <si>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</si>
  <si>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</si>
  <si>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</si>
  <si>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</si>
  <si>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</si>
  <si>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</si>
  <si>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</si>
  <si>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</si>
  <si>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</si>
  <si>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</si>
  <si>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</si>
  <si>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</si>
  <si>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</si>
  <si>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</si>
  <si>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</si>
  <si>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</si>
  <si>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</si>
  <si>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</si>
  <si>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</si>
  <si>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</si>
  <si>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</si>
  <si>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</si>
  <si>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</si>
  <si>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</si>
  <si>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</si>
  <si>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</si>
  <si>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</si>
  <si>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</si>
  <si>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</si>
  <si>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</si>
  <si>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</si>
  <si>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</si>
  <si>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</si>
  <si>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</si>
  <si>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</si>
  <si>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</si>
  <si>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</si>
  <si>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</si>
  <si>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</si>
  <si>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</si>
  <si>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</si>
  <si>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</si>
  <si>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</si>
  <si>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</si>
  <si>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</si>
  <si>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</si>
  <si>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</si>
  <si>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</si>
  <si>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</si>
  <si>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</si>
  <si>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</si>
  <si>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</si>
  <si>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</si>
  <si>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</si>
  <si>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</si>
  <si>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</si>
  <si>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</si>
  <si>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</si>
  <si>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</si>
  <si>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</si>
  <si>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</si>
  <si>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</si>
  <si>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</si>
  <si>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</si>
  <si>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</si>
  <si>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</si>
  <si>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</si>
  <si>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</si>
  <si>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</si>
  <si>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</si>
  <si>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</si>
  <si>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</si>
  <si>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</si>
  <si>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</si>
  <si>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</si>
  <si>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</si>
  <si>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</si>
  <si>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</si>
  <si>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</si>
  <si>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</si>
  <si>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</si>
  <si>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</si>
  <si>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</si>
  <si>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</si>
  <si>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</si>
  <si>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</si>
  <si>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</si>
  <si>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</si>
  <si>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</si>
  <si>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</si>
  <si>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</si>
  <si>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</si>
  <si>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</si>
  <si>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</si>
  <si>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</si>
  <si>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</si>
  <si>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</si>
  <si>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</si>
  <si>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</si>
  <si>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</si>
  <si>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</si>
  <si>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</si>
  <si>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</si>
  <si>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</si>
  <si>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</si>
  <si>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</si>
  <si>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</si>
  <si>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</si>
  <si>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</si>
  <si>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</si>
  <si>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</si>
  <si>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</si>
  <si>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</si>
  <si>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</si>
  <si>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</si>
  <si>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</si>
  <si>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</si>
  <si>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</si>
  <si>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</si>
  <si>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</si>
  <si>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</si>
  <si>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</si>
  <si>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</si>
  <si>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</si>
  <si>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</si>
  <si>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</si>
  <si>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</si>
  <si>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</si>
  <si>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</si>
  <si>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</si>
  <si>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</si>
  <si>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</si>
  <si>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</si>
  <si>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</si>
  <si>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</si>
  <si>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</si>
  <si>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</si>
  <si>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</si>
  <si>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</si>
  <si>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</si>
  <si>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</si>
  <si>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</si>
  <si>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</si>
  <si>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</si>
  <si>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</si>
  <si>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</si>
  <si>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</si>
  <si>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</si>
  <si>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</si>
  <si>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</si>
  <si>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</si>
  <si>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</si>
  <si>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</si>
  <si>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</si>
  <si>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</si>
  <si>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</si>
  <si>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</si>
  <si>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</si>
  <si>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</si>
  <si>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</si>
  <si>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</si>
  <si>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</si>
  <si>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</si>
  <si>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</si>
  <si>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</si>
  <si>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</si>
  <si>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</si>
  <si>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</si>
  <si>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</si>
  <si>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</si>
  <si>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</si>
  <si>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</si>
  <si>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</si>
  <si>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</si>
  <si>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</si>
  <si>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</si>
  <si>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</si>
  <si>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</si>
  <si>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</si>
  <si>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</si>
  <si>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</si>
  <si>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</si>
  <si>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</si>
  <si>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</si>
  <si>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</si>
  <si>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</si>
  <si>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</si>
  <si>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</si>
  <si>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</si>
  <si>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</si>
  <si>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</si>
  <si>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</si>
  <si>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</si>
  <si>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</si>
  <si>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</si>
  <si>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</si>
  <si>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</si>
  <si>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</si>
  <si>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</si>
  <si>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</si>
  <si>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</si>
  <si>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</si>
  <si>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</si>
  <si>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</si>
  <si>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</si>
  <si>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</si>
  <si>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</si>
  <si>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</si>
  <si>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</si>
  <si>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</si>
  <si>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</si>
  <si>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</si>
  <si>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</si>
  <si>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</si>
  <si>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</si>
  <si>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</si>
  <si>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</si>
  <si>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</si>
  <si>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</si>
  <si>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</si>
  <si>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</si>
  <si>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</si>
  <si>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</si>
  <si>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</si>
  <si>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</si>
  <si>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</si>
  <si>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</si>
  <si>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</si>
  <si>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</si>
  <si>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</si>
  <si>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</si>
  <si>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</si>
  <si>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</si>
  <si>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</si>
  <si>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</si>
  <si>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</si>
  <si>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</si>
  <si>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</si>
  <si>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</si>
  <si>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</si>
  <si>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</si>
  <si>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</si>
  <si>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</si>
  <si>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</si>
  <si>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</si>
  <si>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</si>
  <si>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</si>
  <si>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</si>
  <si>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</si>
  <si>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</si>
  <si>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</si>
  <si>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</si>
  <si>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</si>
  <si>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</si>
  <si>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</si>
  <si>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</si>
  <si>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</si>
  <si>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</si>
  <si>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</si>
  <si>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</si>
  <si>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</si>
  <si>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</si>
  <si>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</si>
  <si>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</si>
  <si>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</si>
  <si>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</si>
  <si>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</si>
  <si>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</si>
  <si>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</si>
  <si>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</si>
  <si>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</si>
  <si>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</si>
  <si>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</si>
  <si>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</si>
  <si>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</si>
  <si>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</si>
  <si>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</si>
  <si>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</si>
  <si>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</si>
  <si>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</si>
  <si>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</si>
  <si>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</si>
  <si>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</si>
  <si>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</si>
  <si>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</si>
  <si>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</si>
  <si>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</si>
  <si>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</si>
  <si>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</si>
  <si>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</si>
  <si>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</si>
  <si>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</si>
  <si>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</si>
  <si>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</si>
  <si>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</si>
  <si>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</si>
  <si>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</si>
  <si>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</si>
  <si>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</si>
  <si>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</si>
  <si>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</si>
  <si>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</si>
  <si>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</si>
  <si>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</si>
  <si>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</si>
  <si>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</si>
  <si>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</si>
  <si>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</si>
  <si>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</si>
  <si>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</si>
  <si>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</si>
  <si>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</si>
  <si>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</si>
  <si>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</si>
  <si>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</si>
  <si>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</si>
  <si>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</si>
  <si>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</si>
  <si>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</si>
  <si>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</si>
  <si>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</si>
  <si>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</si>
  <si>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</si>
  <si>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</si>
  <si>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</si>
  <si>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</si>
  <si>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</si>
  <si>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</si>
  <si>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</si>
  <si>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</si>
  <si>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</si>
  <si>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</si>
  <si>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</si>
  <si>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</si>
  <si>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</si>
  <si>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</si>
  <si>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</si>
  <si>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</si>
  <si>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</si>
  <si>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</si>
  <si>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</si>
  <si>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</si>
  <si>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</si>
  <si>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</si>
  <si>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</si>
  <si>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</si>
  <si>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</si>
  <si>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</si>
  <si>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</si>
  <si>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</si>
  <si>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</si>
  <si>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</si>
  <si>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</si>
  <si>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</si>
  <si>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</si>
  <si>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</si>
  <si>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</si>
  <si>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</si>
  <si>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</si>
  <si>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</si>
  <si>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</si>
  <si>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</si>
  <si>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</si>
  <si>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</si>
  <si>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</si>
  <si>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</si>
  <si>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</si>
  <si>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</si>
  <si>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</si>
  <si>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</si>
  <si>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</si>
  <si>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</si>
  <si>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</si>
  <si>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</si>
  <si>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</si>
  <si>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</si>
  <si>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</si>
  <si>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</si>
  <si>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</si>
  <si>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</si>
  <si>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</si>
  <si>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</si>
  <si>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</si>
  <si>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</si>
  <si>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</si>
  <si>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</si>
  <si>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</si>
  <si>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</si>
  <si>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</si>
  <si>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</si>
  <si>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</si>
  <si>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</si>
  <si>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</si>
  <si>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</si>
  <si>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</si>
  <si>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</si>
  <si>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</si>
  <si>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</si>
  <si>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</si>
  <si>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</si>
  <si>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</si>
  <si>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</si>
  <si>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</si>
  <si>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</si>
  <si>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</si>
  <si>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</si>
  <si>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</si>
  <si>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</si>
  <si>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</si>
  <si>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</si>
  <si>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</si>
  <si>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</si>
  <si>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</si>
  <si>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</si>
  <si>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</si>
  <si>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</si>
  <si>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</si>
  <si>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</si>
  <si>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</si>
  <si>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</si>
  <si>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</si>
  <si>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</si>
  <si>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</si>
  <si>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</si>
  <si>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</si>
  <si>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</si>
  <si>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</si>
  <si>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</si>
  <si>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</si>
  <si>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</si>
  <si>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</si>
  <si>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</si>
  <si>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</si>
  <si>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</si>
  <si>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</si>
  <si>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</si>
  <si>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</si>
  <si>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</si>
  <si>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</si>
  <si>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</si>
  <si>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</si>
  <si>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</si>
  <si>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</si>
  <si>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</si>
  <si>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</si>
  <si>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</si>
  <si>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</si>
  <si>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</si>
  <si>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</si>
  <si>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</si>
  <si>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</si>
  <si>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</si>
  <si>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</si>
  <si>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</si>
  <si>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</si>
  <si>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</si>
  <si>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</si>
  <si>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</si>
  <si>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</si>
  <si>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</si>
  <si>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</si>
  <si>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</si>
  <si>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</si>
  <si>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</si>
  <si>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</si>
  <si>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</si>
  <si>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</si>
  <si>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</si>
  <si>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</si>
  <si>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</si>
  <si>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</si>
  <si>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</si>
  <si>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</si>
  <si>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</si>
  <si>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</si>
  <si>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</si>
  <si>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</si>
  <si>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</si>
  <si>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</si>
  <si>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</si>
  <si>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</si>
  <si>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</si>
  <si>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</si>
  <si>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</si>
  <si>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</si>
  <si>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</si>
  <si>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</si>
  <si>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</si>
  <si>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</si>
  <si>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</si>
  <si>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</si>
  <si>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</si>
  <si>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</si>
  <si>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</si>
  <si>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</si>
  <si>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</si>
  <si>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</si>
  <si>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</si>
  <si>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</si>
  <si>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</si>
  <si>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</si>
  <si>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</si>
  <si>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</si>
  <si>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</si>
  <si>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</si>
  <si>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</si>
  <si>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</si>
  <si>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</si>
  <si>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</si>
  <si>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</si>
  <si>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</si>
  <si>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</si>
  <si>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</si>
  <si>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</si>
  <si>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</si>
  <si>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</si>
  <si>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</si>
  <si>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</si>
  <si>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</si>
  <si>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</si>
  <si>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</si>
  <si>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</si>
  <si>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</si>
  <si>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</si>
  <si>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</si>
  <si>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</si>
  <si>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</si>
  <si>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</si>
  <si>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</si>
  <si>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</si>
  <si>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</si>
  <si>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</si>
  <si>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</si>
  <si>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</si>
  <si>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</si>
  <si>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</si>
  <si>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</si>
  <si>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</si>
  <si>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</si>
  <si>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</si>
  <si>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</si>
  <si>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</si>
  <si>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</si>
  <si>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</si>
  <si>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</si>
  <si>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</si>
  <si>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</si>
  <si>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</si>
  <si>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</si>
  <si>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</si>
  <si>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</si>
  <si>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</si>
  <si>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</si>
  <si>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</si>
  <si>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</si>
  <si>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</si>
  <si>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</si>
  <si>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</si>
  <si>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</si>
  <si>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</si>
  <si>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</si>
  <si>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</si>
  <si>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</si>
  <si>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</si>
  <si>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</si>
  <si>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</si>
  <si>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</si>
  <si>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</si>
  <si>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</si>
  <si>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</si>
  <si>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</si>
  <si>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</si>
  <si>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</si>
  <si>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</si>
  <si>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</si>
  <si>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</si>
  <si>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</si>
  <si>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</si>
  <si>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</si>
  <si>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</si>
  <si>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</si>
  <si>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</si>
  <si>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</si>
  <si>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</si>
  <si>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</si>
  <si>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</si>
  <si>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</si>
  <si>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</si>
  <si>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</si>
  <si>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</si>
  <si>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</si>
  <si>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</si>
  <si>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</si>
  <si>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</si>
  <si>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</si>
  <si>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</si>
  <si>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</si>
  <si>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</si>
  <si>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</si>
  <si>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</si>
  <si>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</si>
  <si>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</si>
  <si>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</si>
  <si>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</si>
  <si>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</si>
  <si>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</si>
  <si>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</si>
  <si>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</si>
  <si>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</si>
  <si>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</si>
  <si>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</si>
  <si>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</si>
  <si>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</si>
  <si>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</si>
  <si>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</si>
  <si>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</si>
  <si>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</si>
  <si>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</si>
  <si>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</si>
  <si>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</si>
  <si>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</si>
  <si>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</si>
  <si>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</si>
  <si>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</si>
  <si>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</si>
  <si>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</si>
  <si>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</si>
  <si>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</si>
  <si>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</si>
  <si>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</si>
  <si>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</si>
  <si>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</si>
  <si>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</si>
  <si>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</si>
  <si>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</si>
  <si>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</si>
  <si>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</si>
  <si>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</si>
  <si>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</si>
  <si>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</si>
  <si>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</si>
  <si>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</si>
  <si>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</si>
  <si>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</si>
  <si>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</si>
  <si>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</si>
  <si>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</si>
  <si>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</si>
  <si>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</si>
  <si>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</si>
  <si>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</si>
  <si>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</si>
  <si>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</si>
  <si>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</si>
  <si>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</si>
  <si>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</si>
  <si>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</si>
  <si>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</si>
  <si>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</si>
  <si>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</si>
  <si>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</si>
  <si>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</si>
  <si>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</si>
  <si>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</si>
  <si>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</si>
  <si>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</si>
  <si>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</si>
  <si>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</si>
  <si>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</si>
  <si>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</si>
  <si>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</si>
  <si>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</si>
  <si>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</si>
  <si>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</si>
  <si>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</si>
  <si>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</si>
  <si>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</si>
  <si>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</si>
  <si>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</si>
  <si>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</si>
  <si>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</si>
  <si>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</si>
  <si>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</si>
  <si>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</si>
  <si>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</si>
  <si>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</si>
  <si>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</si>
  <si>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</si>
  <si>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</si>
  <si>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</si>
  <si>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</si>
  <si>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</si>
  <si>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</si>
  <si>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</si>
  <si>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</si>
  <si>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</si>
  <si>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</si>
  <si>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</si>
  <si>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</si>
  <si>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</si>
  <si>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</si>
  <si>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</si>
  <si>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</si>
  <si>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</si>
  <si>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</si>
  <si>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</si>
  <si>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</si>
  <si>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</si>
  <si>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</si>
  <si>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</si>
  <si>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</si>
  <si>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</si>
  <si>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</si>
  <si>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</si>
  <si>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</si>
  <si>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</si>
  <si>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</si>
  <si>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</si>
  <si>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</si>
  <si>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</si>
  <si>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</si>
  <si>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</si>
  <si>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</si>
  <si>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</si>
  <si>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</si>
  <si>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</si>
  <si>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</si>
  <si>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</si>
  <si>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</si>
  <si>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</si>
  <si>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</si>
  <si>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</si>
  <si>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</si>
  <si>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</si>
  <si>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</si>
  <si>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</si>
  <si>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</si>
  <si>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</si>
  <si>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</si>
  <si>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</si>
  <si>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</si>
  <si>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</si>
  <si>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</si>
  <si>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</si>
  <si>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</si>
  <si>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</si>
  <si>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</si>
  <si>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</si>
  <si>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</si>
  <si>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</si>
  <si>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</si>
  <si>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</si>
  <si>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</si>
  <si>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</si>
  <si>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</si>
  <si>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</si>
  <si>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</si>
  <si>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</si>
  <si>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</si>
  <si>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</si>
  <si>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</si>
  <si>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</si>
  <si>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</si>
  <si>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</si>
  <si>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</si>
  <si>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</si>
  <si>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</si>
  <si>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</si>
  <si>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</si>
  <si>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</si>
  <si>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</si>
  <si>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</si>
  <si>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</si>
  <si>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</si>
  <si>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</si>
  <si>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</si>
  <si>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</si>
  <si>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</si>
  <si>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</si>
  <si>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</si>
  <si>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</si>
  <si>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</si>
  <si>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</si>
  <si>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</si>
  <si>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</si>
  <si>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</si>
  <si>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</si>
  <si>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</si>
  <si>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</si>
  <si>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</si>
  <si>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</si>
  <si>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</si>
  <si>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</si>
  <si>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</si>
  <si>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</si>
  <si>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</si>
  <si>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</si>
  <si>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</si>
  <si>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</si>
  <si>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</si>
  <si>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</si>
  <si>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</si>
  <si>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</si>
  <si>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</si>
  <si>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</si>
  <si>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</si>
  <si>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</si>
  <si>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</si>
  <si>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</si>
  <si>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</si>
  <si>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</si>
  <si>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</si>
  <si>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</si>
  <si>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</si>
  <si>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</si>
  <si>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</si>
  <si>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</si>
  <si>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</si>
  <si>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</si>
  <si>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</si>
  <si>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</si>
  <si>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</si>
  <si>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</si>
  <si>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</si>
  <si>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</si>
  <si>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</si>
  <si>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</si>
  <si>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</si>
  <si>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</si>
  <si>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</si>
  <si>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</si>
  <si>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</si>
  <si>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</si>
  <si>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</si>
  <si>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</si>
  <si>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</si>
  <si>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</si>
  <si>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</si>
  <si>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</si>
  <si>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</si>
  <si>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</si>
  <si>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</si>
  <si>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</si>
  <si>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</si>
  <si>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</si>
  <si>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</si>
  <si>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</si>
  <si>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</si>
  <si>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</si>
  <si>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</si>
  <si>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</si>
  <si>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</si>
  <si>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</si>
  <si>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</si>
  <si>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</si>
  <si>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</si>
  <si>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</si>
  <si>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</si>
  <si>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</si>
  <si>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</si>
  <si>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</si>
  <si>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</si>
  <si>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</si>
  <si>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</si>
  <si>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</si>
  <si>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</si>
  <si>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</si>
  <si>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</si>
  <si>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</si>
  <si>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</si>
  <si>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</si>
  <si>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</si>
  <si>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</si>
  <si>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</si>
  <si>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</si>
  <si>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</si>
  <si>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</si>
  <si>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</si>
  <si>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</si>
  <si>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</si>
  <si>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</si>
  <si>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</si>
  <si>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</si>
  <si>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</si>
  <si>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</si>
  <si>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</si>
  <si>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</si>
  <si>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</si>
  <si>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</si>
  <si>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</si>
  <si>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</si>
  <si>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</si>
  <si>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</si>
  <si>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</si>
  <si>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</si>
  <si>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</si>
  <si>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</si>
  <si>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</si>
  <si>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</si>
  <si>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</si>
  <si>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</si>
  <si>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</si>
  <si>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</si>
  <si>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</si>
  <si>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</si>
  <si>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</si>
  <si>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</si>
  <si>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</si>
  <si>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</si>
  <si>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</si>
  <si>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</si>
  <si>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</si>
  <si>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</si>
  <si>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</si>
  <si>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</si>
  <si>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</si>
  <si>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</si>
  <si>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</si>
  <si>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</si>
  <si>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</si>
  <si>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</si>
  <si>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</si>
  <si>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</si>
  <si>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</si>
  <si>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</si>
  <si>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</si>
  <si>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</si>
  <si>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</si>
  <si>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</si>
  <si>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</si>
  <si>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</si>
  <si>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</si>
  <si>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</si>
  <si>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</si>
  <si>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</si>
  <si>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</si>
  <si>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</si>
  <si>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</si>
  <si>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</si>
  <si>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</si>
  <si>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</si>
  <si>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</si>
  <si>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</si>
  <si>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</si>
  <si>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</si>
  <si>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</si>
  <si>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</si>
  <si>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</si>
  <si>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</si>
  <si>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</si>
  <si>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</si>
  <si>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</si>
  <si>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</si>
  <si>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</si>
  <si>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</si>
  <si>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</si>
  <si>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</si>
  <si>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</si>
  <si>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</si>
  <si>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</si>
  <si>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</si>
  <si>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</si>
  <si>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</si>
  <si>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</si>
  <si>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</si>
  <si>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</si>
  <si>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</si>
  <si>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</si>
  <si>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</si>
  <si>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</si>
  <si>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</si>
  <si>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</si>
  <si>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</si>
  <si>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</si>
  <si>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</si>
  <si>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</si>
  <si>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</si>
  <si>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</si>
  <si>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</si>
  <si>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</si>
  <si>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</si>
  <si>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</si>
  <si>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</si>
  <si>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</si>
  <si>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</si>
  <si>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</si>
  <si>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</si>
  <si>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</si>
  <si>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</si>
  <si>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</si>
  <si>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</si>
  <si>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</si>
  <si>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</si>
  <si>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</si>
  <si>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</si>
  <si>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</si>
  <si>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</si>
  <si>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</si>
  <si>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</si>
  <si>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</si>
  <si>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</si>
  <si>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</si>
  <si>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</si>
  <si>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</si>
  <si>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</si>
  <si>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</si>
  <si>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</si>
  <si>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</si>
  <si>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</si>
  <si>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</si>
  <si>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</si>
  <si>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</si>
  <si>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</si>
  <si>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</si>
  <si>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</si>
  <si>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</si>
  <si>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</si>
  <si>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</si>
  <si>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</si>
  <si>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</si>
  <si>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</si>
  <si>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</si>
  <si>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</si>
  <si>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</si>
  <si>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</si>
  <si>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</si>
  <si>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</si>
  <si>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</si>
  <si>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</si>
  <si>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</si>
  <si>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</si>
  <si>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</si>
  <si>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</si>
  <si>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</si>
  <si>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</si>
  <si>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</si>
  <si>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</si>
  <si>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</si>
  <si>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</si>
  <si>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</si>
  <si>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</si>
  <si>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</si>
  <si>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</si>
  <si>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</si>
  <si>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</si>
  <si>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</si>
  <si>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</si>
  <si>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</si>
  <si>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</si>
  <si>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</si>
  <si>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</si>
  <si>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</si>
  <si>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</si>
  <si>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</si>
  <si>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</si>
  <si>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</si>
  <si>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</si>
  <si>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</si>
  <si>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</si>
  <si>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</si>
  <si>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</si>
  <si>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</si>
  <si>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</si>
  <si>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</si>
  <si>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</si>
  <si>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</si>
  <si>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</si>
  <si>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</si>
  <si>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</si>
  <si>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</si>
  <si>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</si>
  <si>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</si>
  <si>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</si>
  <si>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</si>
  <si>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</si>
  <si>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</si>
  <si>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</si>
  <si>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</si>
  <si>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</si>
  <si>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</si>
  <si>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</si>
  <si>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</si>
  <si>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</si>
  <si>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</si>
  <si>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</si>
  <si>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</si>
  <si>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</si>
  <si>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</si>
  <si>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</si>
  <si>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</si>
  <si>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</si>
  <si>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</si>
  <si>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</si>
  <si>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</si>
  <si>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</si>
  <si>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</si>
  <si>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</si>
  <si>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</si>
  <si>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</si>
  <si>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</si>
  <si>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</si>
  <si>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</si>
  <si>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</si>
  <si>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</si>
  <si>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</si>
  <si>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</si>
  <si>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</si>
  <si>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</si>
  <si>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</si>
  <si>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</si>
  <si>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</si>
  <si>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</si>
  <si>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</si>
  <si>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</si>
  <si>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</si>
  <si>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</si>
  <si>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</si>
  <si>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</si>
  <si>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</si>
  <si>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</si>
  <si>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</si>
  <si>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</si>
  <si>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</si>
  <si>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</si>
  <si>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</si>
  <si>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</si>
  <si>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</si>
  <si>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</si>
  <si>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</si>
  <si>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</si>
  <si>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</si>
  <si>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</si>
  <si>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</si>
  <si>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</si>
  <si>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</si>
  <si>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</si>
  <si>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</si>
  <si>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</si>
  <si>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</si>
  <si>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</si>
  <si>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</si>
  <si>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</si>
  <si>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</si>
  <si>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</si>
  <si>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</si>
  <si>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</si>
  <si>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</si>
  <si>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</si>
  <si>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</si>
  <si>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</si>
  <si>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</si>
  <si>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</si>
  <si>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</si>
  <si>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</si>
  <si>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</si>
  <si>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</si>
  <si>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</si>
  <si>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</si>
  <si>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</si>
  <si>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</si>
  <si>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</si>
  <si>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</si>
  <si>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</si>
  <si>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</si>
  <si>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</si>
  <si>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</si>
  <si>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</si>
  <si>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</si>
  <si>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</si>
  <si>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</si>
  <si>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</si>
  <si>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</si>
  <si>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</si>
  <si>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</si>
  <si>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</si>
  <si>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</si>
  <si>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</si>
  <si>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</si>
  <si>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</si>
  <si>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</si>
  <si>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</si>
  <si>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</si>
  <si>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</si>
  <si>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</si>
  <si>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</si>
  <si>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</si>
  <si>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</si>
  <si>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</si>
  <si>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</si>
  <si>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</si>
  <si>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</si>
  <si>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</si>
  <si>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</si>
  <si>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</si>
  <si>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</si>
  <si>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</si>
  <si>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</si>
  <si>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</si>
  <si>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</si>
  <si>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</si>
  <si>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</si>
  <si>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</si>
  <si>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</si>
  <si>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</si>
  <si>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</si>
  <si>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</si>
  <si>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</si>
  <si>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</si>
  <si>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</si>
  <si>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</si>
  <si>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</si>
  <si>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</si>
  <si>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</si>
  <si>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</si>
  <si>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</si>
  <si>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</si>
  <si>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</si>
  <si>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</si>
  <si>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</si>
  <si>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</si>
  <si>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</si>
  <si>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</si>
  <si>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</si>
  <si>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</si>
  <si>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</si>
  <si>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</si>
  <si>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</si>
  <si>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</si>
  <si>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</si>
  <si>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</si>
  <si>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</si>
  <si>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</si>
  <si>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</si>
  <si>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</si>
  <si>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</si>
  <si>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</si>
  <si>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</si>
  <si>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</si>
  <si>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</si>
  <si>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</si>
  <si>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</si>
  <si>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</si>
  <si>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</si>
  <si>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</si>
  <si>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</si>
  <si>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</si>
  <si>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</si>
  <si>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</si>
  <si>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</si>
  <si>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</si>
  <si>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</si>
  <si>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</si>
  <si>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</si>
  <si>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</si>
  <si>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</si>
  <si>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</si>
  <si>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</si>
  <si>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</si>
  <si>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</si>
  <si>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</si>
  <si>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</si>
  <si>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</si>
  <si>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</si>
  <si>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</si>
  <si>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</si>
  <si>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</si>
  <si>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</si>
  <si>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</si>
  <si>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</si>
  <si>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</si>
  <si>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</si>
  <si>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</si>
  <si>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</si>
  <si>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</si>
  <si>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</si>
  <si>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</si>
  <si>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</si>
  <si>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</si>
  <si>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</si>
  <si>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</si>
  <si>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</si>
  <si>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</si>
  <si>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</si>
  <si>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</si>
  <si>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</si>
  <si>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</si>
  <si>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</si>
  <si>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</si>
  <si>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</si>
  <si>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</si>
  <si>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</si>
  <si>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</si>
  <si>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</si>
  <si>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</si>
  <si>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</si>
  <si>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</si>
  <si>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</si>
  <si>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</si>
  <si>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</si>
  <si>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</si>
  <si>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</si>
  <si>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</si>
  <si>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</si>
  <si>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</si>
  <si>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</si>
  <si>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</si>
  <si>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</si>
  <si>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</si>
  <si>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</si>
  <si>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</si>
  <si>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</si>
  <si>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</si>
  <si>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</si>
  <si>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</si>
  <si>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</si>
  <si>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</si>
  <si>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</si>
  <si>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</si>
  <si>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</si>
  <si>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</si>
  <si>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</si>
  <si>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</si>
  <si>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</si>
  <si>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</si>
  <si>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</si>
  <si>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</si>
  <si>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</si>
  <si>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</si>
  <si>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</si>
  <si>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</si>
  <si>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</si>
  <si>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</si>
  <si>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</si>
  <si>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</si>
  <si>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</si>
  <si>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</si>
  <si>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</si>
  <si>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</si>
  <si>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</si>
  <si>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</si>
  <si>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</si>
  <si>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</si>
  <si>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</si>
  <si>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</si>
  <si>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</si>
  <si>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</si>
  <si>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</si>
  <si>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</si>
  <si>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</si>
  <si>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</si>
  <si>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</si>
  <si>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</si>
  <si>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</si>
  <si>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</si>
  <si>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</si>
  <si>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</si>
  <si>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</si>
  <si>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</si>
  <si>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</si>
  <si>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</si>
  <si>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</si>
  <si>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</si>
  <si>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</si>
  <si>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</si>
  <si>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</si>
  <si>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</si>
  <si>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</si>
  <si>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</si>
  <si>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</si>
  <si>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</si>
  <si>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</si>
  <si>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</si>
  <si>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</si>
  <si>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</si>
  <si>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</si>
  <si>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</si>
  <si>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</si>
  <si>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</si>
  <si>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</si>
  <si>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</si>
  <si>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</si>
  <si>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</si>
  <si>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</si>
  <si>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</si>
  <si>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</si>
  <si>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</si>
  <si>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</si>
  <si>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</si>
  <si>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</si>
  <si>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</si>
  <si>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</si>
  <si>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</si>
  <si>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</si>
  <si>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</si>
  <si>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</si>
  <si>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</si>
  <si>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</si>
  <si>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</si>
  <si>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</si>
  <si>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</si>
  <si>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</si>
  <si>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</si>
  <si>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</si>
  <si>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</si>
  <si>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</si>
  <si>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</si>
  <si>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</si>
  <si>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</si>
  <si>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</si>
  <si>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</si>
  <si>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</si>
  <si>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</si>
  <si>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</si>
  <si>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</si>
  <si>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</si>
  <si>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</si>
  <si>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</si>
  <si>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</si>
  <si>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</si>
  <si>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</si>
  <si>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</si>
  <si>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</si>
  <si>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</si>
  <si>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</si>
  <si>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</si>
  <si>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</si>
  <si>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</si>
  <si>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</si>
  <si>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</si>
  <si>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</si>
  <si>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</si>
  <si>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</si>
  <si>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</si>
  <si>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</si>
  <si>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</si>
  <si>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</si>
  <si>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</si>
  <si>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</si>
  <si>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</si>
  <si>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</si>
  <si>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</si>
  <si>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</si>
  <si>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</si>
  <si>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</si>
  <si>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</si>
  <si>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</si>
  <si>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</si>
  <si>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</si>
  <si>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</si>
  <si>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</si>
  <si>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</si>
  <si>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</si>
  <si>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</si>
  <si>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</si>
  <si>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</si>
  <si>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</si>
  <si>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</si>
  <si>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</si>
  <si>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</si>
  <si>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</si>
  <si>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</si>
  <si>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</si>
  <si>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</si>
  <si>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</si>
  <si>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</si>
  <si>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</si>
  <si>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</si>
  <si>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</si>
  <si>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</si>
  <si>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</si>
  <si>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</si>
  <si>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</si>
  <si>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</si>
  <si>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</si>
  <si>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</si>
  <si>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</si>
  <si>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</si>
  <si>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</si>
  <si>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</si>
  <si>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</si>
  <si>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</si>
  <si>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</si>
  <si>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</si>
  <si>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</si>
  <si>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</si>
  <si>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</si>
  <si>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</si>
  <si>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</si>
  <si>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</si>
  <si>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</si>
  <si>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</si>
  <si>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</si>
  <si>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</si>
  <si>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</si>
  <si>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</si>
  <si>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</si>
  <si>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</si>
  <si>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</si>
  <si>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</si>
  <si>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</si>
  <si>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</si>
  <si>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</si>
  <si>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</si>
  <si>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</si>
  <si>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</si>
  <si>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</si>
  <si>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</si>
  <si>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</si>
  <si>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</si>
  <si>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</si>
  <si>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</si>
  <si>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</si>
  <si>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</si>
  <si>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</si>
  <si>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</si>
  <si>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</si>
  <si>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</si>
  <si>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</si>
  <si>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</si>
  <si>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</si>
  <si>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</si>
  <si>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</si>
  <si>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</si>
  <si>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</si>
  <si>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</si>
  <si>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</si>
  <si>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</si>
  <si>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</si>
  <si>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</si>
  <si>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</si>
  <si>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</si>
  <si>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</si>
  <si>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</si>
  <si>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</si>
  <si>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</si>
  <si>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</si>
  <si>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</si>
  <si>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</si>
  <si>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</si>
  <si>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</si>
  <si>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</si>
  <si>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</si>
  <si>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</si>
  <si>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</si>
  <si>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</si>
  <si>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</si>
  <si>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</si>
  <si>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</si>
  <si>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</si>
  <si>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</si>
  <si>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</si>
  <si>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</si>
  <si>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</si>
  <si>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</si>
  <si>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</si>
  <si>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</si>
  <si>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</si>
  <si>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</si>
  <si>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</si>
  <si>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</si>
  <si>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</si>
  <si>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</si>
  <si>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</si>
  <si>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</si>
  <si>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</si>
  <si>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</si>
  <si>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</si>
  <si>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</si>
  <si>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</si>
  <si>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</si>
  <si>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</si>
  <si>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</si>
  <si>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</si>
  <si>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</si>
  <si>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</si>
  <si>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</si>
  <si>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</si>
  <si>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</si>
  <si>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</si>
  <si>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</si>
  <si>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</si>
  <si>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</si>
  <si>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</si>
  <si>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</si>
  <si>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</si>
  <si>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</si>
  <si>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</si>
  <si>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</si>
  <si>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</si>
  <si>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</si>
  <si>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</si>
  <si>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</si>
  <si>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</si>
  <si>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</si>
  <si>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</si>
  <si>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</si>
  <si>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</si>
  <si>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</si>
  <si>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</si>
  <si>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</si>
  <si>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</si>
  <si>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</si>
  <si>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</si>
  <si>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</si>
  <si>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</si>
  <si>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</si>
  <si>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</si>
  <si>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</si>
  <si>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</si>
  <si>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</si>
  <si>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</si>
  <si>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</si>
  <si>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</si>
  <si>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</si>
  <si>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</si>
  <si>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</si>
  <si>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</si>
  <si>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</si>
  <si>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</si>
  <si>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</si>
  <si>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</si>
  <si>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</si>
  <si>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</si>
  <si>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</si>
  <si>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</si>
  <si>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</si>
  <si>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</si>
  <si>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</si>
  <si>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</si>
  <si>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</si>
  <si>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</si>
  <si>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</si>
  <si>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</si>
  <si>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</si>
  <si>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</si>
  <si>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</si>
  <si>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</si>
  <si>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</si>
  <si>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</si>
  <si>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</si>
  <si>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</si>
  <si>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</si>
  <si>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</si>
  <si>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</si>
  <si>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</si>
  <si>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</si>
  <si>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</si>
  <si>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</si>
  <si>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</si>
  <si>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</si>
  <si>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</si>
  <si>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</si>
  <si>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</si>
  <si>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</si>
  <si>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</si>
  <si>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</si>
  <si>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</si>
  <si>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</si>
  <si>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</si>
  <si>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</si>
  <si>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</si>
  <si>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</si>
  <si>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</si>
  <si>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</si>
  <si>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</si>
  <si>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</si>
  <si>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</si>
  <si>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</si>
  <si>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</si>
  <si>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</si>
  <si>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</si>
  <si>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</si>
  <si>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</si>
  <si>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</si>
  <si>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</si>
  <si>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</si>
  <si>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</si>
  <si>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</si>
  <si>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</si>
  <si>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</si>
  <si>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</si>
  <si>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</si>
  <si>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</si>
  <si>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</si>
  <si>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</si>
  <si>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</si>
  <si>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</si>
  <si>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</si>
  <si>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</si>
  <si>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</si>
  <si>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</si>
  <si>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</si>
  <si>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</si>
  <si>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</si>
  <si>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</si>
  <si>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</si>
  <si>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</si>
  <si>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</si>
  <si>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</si>
  <si>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</si>
  <si>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</si>
  <si>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</si>
  <si>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</si>
  <si>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</si>
  <si>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</si>
  <si>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</si>
  <si>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</si>
  <si>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</si>
  <si>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</si>
  <si>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</si>
  <si>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</si>
  <si>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</si>
  <si>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</si>
  <si>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</si>
  <si>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</si>
  <si>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</si>
  <si>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</si>
  <si>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</si>
  <si>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</si>
  <si>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</si>
  <si>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</si>
  <si>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</si>
  <si>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</si>
  <si>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</si>
  <si>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</si>
  <si>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</si>
  <si>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</si>
  <si>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</si>
  <si>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</si>
  <si>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</si>
  <si>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</si>
  <si>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</si>
  <si>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</si>
  <si>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</si>
  <si>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</si>
  <si>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</si>
  <si>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</si>
  <si>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</si>
  <si>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</si>
  <si>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</si>
  <si>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</si>
  <si>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</si>
  <si>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</si>
  <si>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</si>
  <si>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</si>
  <si>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</si>
  <si>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</si>
  <si>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</si>
  <si>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</si>
  <si>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</si>
  <si>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</si>
  <si>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</si>
  <si>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</si>
  <si>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</si>
  <si>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</si>
  <si>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</si>
  <si>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</si>
  <si>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</si>
  <si>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</si>
  <si>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</si>
  <si>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</si>
  <si>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</si>
  <si>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</si>
  <si>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</si>
  <si>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</si>
  <si>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</si>
  <si>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</si>
  <si>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</si>
  <si>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</si>
  <si>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</si>
  <si>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</si>
  <si>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</si>
  <si>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</si>
  <si>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</si>
  <si>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</si>
  <si>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</si>
  <si>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</si>
  <si>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</si>
  <si>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</si>
  <si>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</si>
  <si>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</si>
  <si>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</si>
  <si>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</si>
  <si>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</si>
  <si>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</si>
  <si>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</si>
  <si>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</si>
  <si>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</si>
  <si>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</si>
  <si>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</si>
  <si>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</si>
  <si>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</si>
  <si>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</si>
  <si>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</si>
  <si>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</si>
  <si>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</si>
  <si>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</si>
  <si>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</si>
  <si>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</si>
  <si>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</si>
  <si>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</si>
  <si>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</si>
  <si>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</si>
  <si>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</si>
  <si>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</si>
  <si>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</si>
  <si>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</si>
  <si>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</si>
  <si>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</si>
  <si>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</si>
  <si>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</si>
  <si>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</si>
  <si>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</si>
  <si>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</si>
  <si>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</si>
  <si>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</si>
  <si>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</si>
  <si>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</si>
  <si>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</si>
  <si>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</si>
  <si>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</si>
  <si>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</si>
  <si>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</si>
  <si>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</si>
  <si>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</si>
  <si>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</si>
  <si>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</si>
  <si>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</si>
  <si>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</si>
  <si>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</si>
  <si>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</si>
  <si>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</si>
  <si>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</si>
  <si>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</si>
  <si>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</si>
  <si>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</si>
  <si>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</si>
  <si>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</si>
  <si>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</si>
  <si>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</si>
  <si>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</si>
  <si>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</si>
  <si>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</si>
  <si>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</si>
  <si>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</si>
  <si>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</si>
  <si>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</si>
  <si>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</si>
  <si>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</si>
  <si>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</si>
  <si>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</si>
  <si>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</si>
  <si>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</si>
  <si>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</si>
  <si>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</si>
  <si>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</si>
  <si>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</si>
  <si>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</si>
  <si>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</si>
  <si>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</si>
  <si>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</si>
  <si>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</si>
  <si>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</si>
  <si>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</si>
  <si>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</si>
  <si>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</si>
  <si>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</si>
  <si>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</si>
  <si>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</si>
  <si>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</si>
  <si>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</si>
  <si>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</si>
  <si>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</si>
  <si>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</si>
  <si>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</si>
  <si>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</si>
  <si>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</si>
  <si>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</si>
  <si>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</si>
  <si>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</si>
  <si>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</si>
  <si>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</si>
  <si>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</si>
  <si>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</si>
  <si>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</si>
  <si>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</si>
  <si>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</si>
  <si>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</si>
  <si>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</si>
  <si>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</si>
  <si>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</si>
  <si>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</si>
  <si>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</si>
  <si>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</si>
  <si>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</si>
  <si>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</si>
  <si>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</si>
  <si>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</si>
  <si>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</si>
  <si>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</si>
  <si>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</si>
  <si>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</si>
  <si>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</si>
  <si>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</si>
  <si>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</si>
  <si>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</si>
  <si>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</si>
  <si>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</si>
  <si>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</si>
  <si>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</si>
  <si>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</si>
  <si>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</si>
  <si>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</si>
  <si>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</si>
  <si>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</si>
  <si>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</si>
  <si>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</si>
  <si>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</si>
  <si>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</si>
  <si>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</si>
  <si>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</si>
  <si>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</si>
  <si>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</si>
  <si>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</si>
  <si>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</si>
  <si>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</si>
  <si>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</si>
  <si>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</si>
  <si>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</si>
  <si>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</si>
  <si>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</si>
  <si>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</si>
  <si>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</si>
  <si>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</si>
  <si>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</si>
  <si>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</si>
  <si>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</si>
  <si>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</si>
  <si>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</si>
  <si>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</si>
  <si>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</si>
  <si>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</si>
  <si>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</si>
  <si>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</si>
  <si>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</si>
  <si>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</si>
  <si>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</si>
  <si>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</si>
  <si>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</si>
  <si>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</si>
  <si>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</si>
  <si>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</si>
  <si>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</si>
  <si>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</si>
  <si>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</si>
  <si>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</si>
  <si>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</si>
  <si>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</si>
  <si>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</si>
  <si>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</si>
  <si>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</si>
  <si>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</si>
  <si>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</si>
  <si>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</si>
  <si>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</si>
  <si>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</si>
  <si>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</si>
  <si>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</si>
  <si>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</si>
  <si>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</si>
  <si>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</si>
  <si>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</si>
  <si>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</si>
  <si>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</si>
  <si>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</si>
  <si>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</si>
  <si>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</si>
  <si>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</si>
  <si>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</si>
  <si>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</si>
  <si>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</si>
  <si>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</si>
  <si>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</si>
  <si>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</si>
  <si>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</si>
  <si>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</si>
  <si>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</si>
  <si>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</si>
  <si>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</si>
  <si>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</si>
  <si>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</si>
  <si>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</si>
  <si>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</si>
  <si>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</si>
  <si>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</si>
  <si>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</si>
  <si>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</si>
  <si>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</si>
  <si>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</si>
  <si>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</si>
  <si>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</si>
  <si>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</si>
  <si>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</si>
  <si>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</si>
  <si>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</si>
  <si>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</si>
  <si>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</si>
  <si>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</si>
  <si>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</si>
  <si>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</si>
  <si>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</si>
  <si>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</si>
  <si>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</si>
  <si>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</si>
  <si>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</si>
  <si>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</si>
  <si>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</si>
  <si>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</si>
  <si>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</si>
  <si>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</si>
  <si>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</si>
  <si>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</si>
  <si>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</si>
  <si>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</si>
  <si>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</si>
  <si>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</si>
  <si>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</si>
  <si>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</si>
  <si>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</si>
  <si>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</si>
  <si>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</si>
  <si>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</si>
  <si>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</si>
  <si>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</si>
  <si>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</si>
  <si>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</si>
  <si>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</si>
  <si>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</si>
  <si>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</si>
  <si>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</si>
  <si>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</si>
  <si>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</si>
  <si>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</si>
  <si>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</si>
  <si>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</si>
  <si>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</si>
  <si>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</si>
  <si>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</si>
  <si>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</si>
  <si>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</si>
  <si>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</si>
  <si>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</si>
  <si>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</si>
  <si>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</si>
  <si>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</si>
  <si>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</si>
  <si>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</si>
  <si>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</si>
  <si>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</si>
  <si>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</si>
  <si>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</si>
  <si>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</si>
  <si>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</si>
  <si>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</si>
  <si>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</si>
  <si>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</si>
  <si>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</si>
  <si>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</si>
  <si>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</si>
  <si>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</si>
  <si>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</si>
  <si>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</si>
  <si>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</si>
  <si>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</si>
  <si>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</si>
  <si>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</si>
  <si>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</si>
  <si>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</si>
  <si>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</si>
  <si>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</si>
  <si>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</si>
  <si>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</si>
  <si>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</si>
  <si>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</si>
  <si>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</si>
  <si>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</si>
  <si>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</si>
  <si>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</si>
  <si>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</si>
  <si>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</si>
  <si>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</si>
  <si>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</si>
  <si>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</si>
  <si>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</si>
  <si>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</si>
  <si>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</si>
  <si>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</si>
  <si>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</si>
  <si>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</si>
  <si>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</si>
  <si>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</si>
  <si>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</si>
  <si>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</si>
  <si>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</si>
  <si>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</si>
  <si>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</si>
  <si>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</si>
  <si>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</si>
  <si>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</si>
  <si>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</si>
  <si>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</si>
  <si>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</si>
  <si>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</si>
  <si>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</si>
  <si>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</si>
  <si>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</si>
  <si>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</si>
  <si>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</si>
  <si>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</si>
  <si>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</si>
  <si>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</si>
  <si>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</si>
  <si>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</si>
  <si>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</si>
  <si>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</si>
  <si>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</si>
  <si>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</si>
  <si>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</si>
  <si>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</si>
  <si>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</si>
  <si>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</si>
  <si>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</si>
  <si>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</si>
  <si>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</si>
  <si>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</si>
  <si>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</si>
  <si>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</si>
  <si>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</si>
  <si>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</si>
  <si>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</si>
  <si>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</si>
  <si>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</si>
  <si>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</si>
  <si>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</si>
  <si>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</si>
  <si>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</si>
  <si>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</si>
  <si>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</si>
  <si>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</si>
  <si>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</si>
  <si>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</si>
  <si>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</si>
  <si>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</si>
  <si>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</si>
  <si>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</si>
  <si>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</si>
  <si>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</si>
  <si>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</si>
  <si>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</si>
  <si>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</si>
  <si>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</si>
  <si>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</si>
  <si>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</si>
  <si>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</si>
  <si>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</si>
  <si>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</si>
  <si>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</si>
  <si>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</si>
  <si>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</si>
  <si>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</si>
  <si>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</si>
  <si>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</si>
  <si>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</si>
  <si>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</si>
  <si>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</si>
  <si>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</si>
  <si>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</si>
  <si>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</si>
  <si>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</si>
  <si>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</si>
  <si>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</si>
  <si>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</si>
  <si>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</si>
  <si>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</si>
  <si>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</si>
  <si>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</si>
  <si>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</si>
  <si>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</si>
  <si>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</si>
  <si>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</si>
  <si>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</si>
  <si>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</si>
  <si>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</si>
  <si>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</si>
  <si>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</si>
  <si>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</si>
  <si>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</si>
  <si>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</si>
  <si>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</si>
  <si>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</si>
  <si>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</si>
  <si>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</si>
  <si>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</si>
  <si>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</si>
  <si>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</si>
  <si>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</si>
  <si>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</si>
  <si>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</si>
  <si>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</si>
  <si>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</si>
  <si>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</si>
  <si>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</si>
  <si>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</si>
  <si>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</si>
  <si>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</si>
  <si>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</si>
  <si>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</si>
  <si>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</si>
  <si>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</si>
  <si>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</si>
  <si>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</si>
  <si>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</si>
  <si>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</si>
  <si>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</si>
  <si>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</si>
  <si>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</si>
  <si>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</si>
  <si>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</si>
  <si>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</si>
  <si>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</si>
  <si>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</si>
  <si>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</si>
  <si>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</si>
  <si>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</si>
  <si>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</si>
  <si>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</si>
  <si>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</si>
  <si>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</si>
  <si>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</si>
  <si>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</si>
  <si>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</si>
  <si>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</si>
  <si>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</si>
  <si>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</si>
  <si>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</si>
  <si>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</si>
  <si>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</si>
  <si>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</si>
  <si>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</si>
  <si>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</si>
  <si>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</si>
  <si>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</si>
  <si>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</si>
  <si>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</si>
  <si>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</si>
  <si>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</si>
  <si>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</si>
  <si>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</si>
  <si>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</si>
  <si>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</si>
  <si>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</si>
  <si>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</si>
  <si>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</si>
  <si>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</si>
  <si>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</si>
  <si>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</si>
  <si>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</si>
  <si>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</si>
  <si>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</si>
  <si>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</si>
  <si>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</si>
  <si>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</si>
  <si>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</si>
  <si>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</si>
  <si>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</si>
  <si>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</si>
  <si>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</si>
  <si>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</si>
  <si>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</si>
  <si>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</si>
  <si>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</si>
  <si>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</si>
  <si>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</si>
  <si>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</si>
  <si>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</si>
  <si>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</si>
  <si>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</si>
  <si>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</si>
  <si>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</si>
  <si>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</si>
  <si>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</si>
  <si>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</si>
  <si>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</si>
  <si>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</si>
  <si>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</si>
  <si>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</si>
  <si>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</si>
  <si>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</si>
  <si>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</si>
  <si>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</si>
  <si>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</si>
  <si>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</si>
  <si>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</si>
  <si>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</si>
  <si>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</si>
  <si>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</si>
  <si>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</si>
  <si>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</si>
  <si>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</si>
  <si>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</si>
  <si>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</si>
  <si>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</si>
  <si>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</si>
  <si>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</si>
  <si>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</si>
  <si>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</si>
  <si>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</si>
  <si>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</si>
  <si>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</si>
  <si>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</si>
  <si>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</si>
  <si>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</si>
  <si>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</si>
  <si>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</si>
  <si>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</si>
  <si>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</si>
  <si>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</si>
  <si>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</si>
  <si>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</si>
  <si>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</si>
  <si>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</si>
  <si>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</si>
  <si>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</si>
  <si>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</si>
  <si>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</si>
  <si>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</si>
  <si>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</si>
  <si>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</si>
  <si>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</si>
  <si>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</si>
  <si>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</si>
  <si>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</si>
  <si>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</si>
  <si>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</si>
  <si>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</si>
  <si>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</si>
  <si>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</si>
  <si>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</si>
  <si>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</si>
  <si>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</si>
  <si>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</si>
  <si>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</si>
  <si>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</si>
  <si>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</si>
  <si>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</si>
  <si>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</si>
  <si>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</si>
  <si>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</si>
  <si>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</si>
  <si>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</si>
  <si>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</si>
  <si>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</si>
  <si>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</si>
  <si>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</si>
  <si>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</si>
  <si>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</si>
  <si>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</si>
  <si>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</si>
  <si>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</si>
  <si>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</si>
  <si>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</si>
  <si>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</si>
  <si>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</si>
  <si>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</si>
  <si>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</si>
  <si>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</si>
  <si>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</si>
  <si>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</si>
  <si>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</si>
  <si>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</si>
  <si>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</si>
  <si>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</si>
  <si>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</si>
  <si>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</si>
  <si>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</si>
  <si>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</si>
  <si>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</si>
  <si>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</si>
  <si>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</si>
  <si>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</si>
  <si>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</si>
  <si>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</si>
  <si>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</si>
  <si>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</si>
  <si>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</si>
  <si>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</si>
  <si>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</si>
  <si>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</si>
  <si>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</si>
  <si>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</si>
  <si>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</si>
  <si>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</si>
  <si>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</si>
  <si>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</si>
  <si>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</si>
  <si>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</si>
  <si>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</si>
  <si>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</si>
  <si>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</si>
  <si>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</si>
  <si>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</si>
  <si>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</si>
  <si>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</si>
  <si>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</si>
  <si>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</si>
  <si>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</si>
  <si>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</si>
  <si>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</si>
  <si>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</si>
  <si>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</si>
  <si>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</si>
  <si>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</si>
  <si>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</si>
  <si>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</si>
  <si>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</si>
  <si>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</si>
  <si>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</si>
  <si>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</si>
  <si>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</si>
  <si>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</si>
  <si>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</si>
  <si>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</si>
  <si>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</si>
  <si>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</si>
  <si>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</si>
  <si>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</si>
  <si>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</si>
  <si>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</si>
  <si>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</si>
  <si>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</si>
  <si>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</si>
  <si>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</si>
  <si>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</si>
  <si>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</si>
  <si>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</si>
  <si>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</si>
  <si>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</si>
  <si>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</si>
  <si>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</si>
  <si>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</si>
  <si>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</si>
  <si>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</si>
  <si>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</si>
  <si>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</si>
  <si>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</si>
  <si>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</si>
  <si>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</si>
  <si>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</si>
  <si>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</si>
  <si>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</si>
  <si>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</si>
  <si>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</si>
  <si>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</si>
  <si>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</si>
  <si>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</si>
  <si>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</si>
  <si>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</si>
  <si>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</si>
  <si>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</si>
  <si>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</si>
  <si>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</si>
  <si>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</si>
  <si>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</si>
  <si>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</si>
  <si>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</si>
  <si>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</si>
  <si>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</si>
  <si>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</si>
  <si>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</si>
  <si>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</si>
  <si>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</si>
  <si>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</si>
  <si>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</si>
  <si>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</si>
  <si>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</si>
  <si>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</si>
  <si>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</si>
  <si>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</si>
  <si>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</si>
  <si>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</si>
  <si>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</si>
  <si>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</si>
  <si>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</si>
  <si>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</si>
  <si>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</si>
  <si>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</si>
  <si>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</si>
  <si>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</si>
  <si>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</si>
  <si>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</si>
  <si>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</si>
  <si>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</si>
  <si>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</si>
  <si>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</si>
  <si>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</si>
  <si>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</si>
  <si>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</si>
  <si>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</si>
  <si>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</si>
  <si>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</si>
  <si>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</si>
  <si>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</si>
  <si>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</si>
  <si>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</si>
  <si>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</si>
  <si>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</si>
  <si>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</si>
  <si>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</si>
  <si>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</si>
  <si>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</si>
  <si>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</si>
  <si>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</si>
  <si>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</si>
  <si>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</si>
  <si>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</si>
  <si>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</si>
  <si>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</si>
  <si>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</si>
  <si>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</si>
  <si>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</si>
  <si>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</si>
  <si>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</si>
  <si>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</si>
  <si>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</si>
  <si>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</si>
  <si>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</si>
  <si>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</si>
  <si>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</si>
  <si>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</si>
  <si>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</si>
  <si>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</si>
  <si>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</si>
  <si>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</si>
  <si>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</si>
  <si>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</si>
  <si>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</si>
  <si>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</si>
  <si>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</si>
  <si>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</si>
  <si>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</si>
  <si>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</si>
  <si>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</si>
  <si>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</si>
  <si>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</si>
  <si>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</si>
  <si>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</si>
  <si>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</si>
  <si>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</si>
  <si>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</si>
  <si>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</si>
  <si>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</si>
  <si>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</si>
  <si>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</si>
  <si>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</si>
  <si>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</si>
  <si>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</si>
  <si>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</si>
  <si>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</si>
  <si>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</si>
  <si>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</si>
  <si>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</si>
  <si>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</si>
  <si>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</si>
  <si>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</si>
  <si>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</si>
  <si>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</si>
  <si>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</si>
  <si>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</si>
  <si>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</si>
  <si>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</si>
  <si>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</si>
  <si>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</si>
  <si>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</si>
  <si>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</si>
  <si>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</si>
  <si>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</si>
  <si>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</si>
  <si>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</si>
  <si>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</si>
  <si>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</si>
  <si>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</si>
  <si>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</si>
  <si>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</si>
  <si>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</si>
  <si>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</si>
  <si>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</si>
  <si>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</si>
  <si>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</si>
  <si>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</si>
  <si>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</si>
  <si>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</si>
  <si>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</si>
  <si>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</si>
  <si>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</si>
  <si>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</si>
  <si>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</si>
  <si>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</si>
  <si>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</si>
  <si>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</si>
  <si>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</si>
  <si>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</si>
  <si>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</si>
  <si>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</si>
  <si>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</si>
  <si>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</si>
  <si>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</si>
  <si>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</si>
  <si>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</si>
  <si>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</si>
  <si>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</si>
  <si>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</si>
  <si>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</si>
  <si>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</si>
  <si>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</si>
  <si>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</si>
  <si>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</si>
  <si>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</si>
  <si>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</si>
  <si>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</si>
  <si>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</si>
  <si>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</si>
  <si>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</si>
  <si>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</si>
  <si>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</si>
  <si>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</si>
  <si>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</si>
  <si>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</si>
  <si>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</si>
  <si>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</si>
  <si>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</si>
  <si>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</si>
  <si>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</si>
  <si>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</si>
  <si>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</si>
  <si>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</si>
  <si>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</si>
  <si>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</si>
  <si>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</si>
  <si>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</si>
  <si>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</si>
  <si>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</si>
  <si>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</si>
  <si>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</si>
  <si>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</si>
  <si>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</si>
  <si>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</si>
  <si>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</si>
  <si>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</si>
  <si>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</si>
  <si>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</si>
  <si>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</si>
  <si>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</si>
  <si>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</si>
  <si>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</si>
  <si>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</si>
  <si>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</si>
  <si>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</si>
  <si>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</si>
  <si>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</si>
  <si>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</si>
  <si>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</si>
  <si>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</si>
  <si>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</si>
  <si>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</si>
  <si>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</si>
  <si>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</si>
  <si>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</si>
  <si>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</si>
  <si>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</si>
  <si>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</si>
  <si>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</si>
  <si>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</si>
  <si>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</si>
  <si>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</si>
  <si>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</si>
  <si>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</si>
  <si>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</si>
  <si>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</si>
  <si>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</si>
  <si>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</si>
  <si>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</si>
  <si>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</si>
  <si>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</si>
  <si>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</si>
  <si>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</si>
  <si>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</si>
  <si>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</si>
  <si>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</si>
  <si>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</si>
  <si>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</si>
  <si>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</si>
  <si>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</si>
  <si>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</si>
  <si>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</si>
  <si>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</si>
  <si>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</si>
  <si>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</si>
  <si>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</si>
  <si>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</si>
  <si>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</si>
  <si>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</si>
  <si>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</si>
  <si>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</si>
  <si>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</si>
  <si>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</si>
  <si>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</si>
  <si>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</si>
  <si>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</si>
  <si>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</si>
  <si>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</si>
  <si>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</si>
  <si>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</si>
  <si>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</si>
  <si>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</si>
  <si>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</si>
  <si>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</si>
  <si>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</si>
  <si>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</si>
  <si>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</si>
  <si>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</si>
  <si>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</si>
  <si>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</si>
  <si>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</si>
  <si>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</si>
  <si>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</si>
  <si>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</si>
  <si>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</si>
  <si>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</si>
  <si>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</si>
  <si>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</si>
  <si>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</si>
  <si>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</si>
  <si>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</si>
  <si>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</si>
  <si>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</si>
  <si>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</si>
  <si>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</si>
  <si>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</si>
  <si>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</si>
  <si>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</si>
  <si>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</si>
  <si>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</si>
  <si>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</si>
  <si>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</si>
  <si>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</si>
  <si>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</si>
  <si>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</si>
  <si>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</si>
  <si>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</si>
  <si>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</si>
  <si>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</si>
  <si>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</si>
  <si>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</si>
  <si>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</si>
  <si>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</si>
  <si>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</si>
  <si>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</si>
  <si>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</si>
  <si>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</si>
  <si>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</si>
  <si>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</si>
  <si>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</si>
  <si>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</si>
  <si>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</si>
  <si>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</si>
  <si>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</si>
  <si>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</si>
  <si>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</si>
  <si>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</si>
  <si>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</si>
  <si>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</si>
  <si>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</si>
  <si>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</si>
  <si>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</si>
  <si>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</si>
  <si>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</si>
  <si>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</si>
  <si>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</si>
  <si>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</si>
  <si>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</si>
  <si>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</si>
  <si>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</si>
  <si>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</si>
  <si>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</si>
  <si>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</si>
  <si>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</si>
  <si>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</si>
  <si>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</si>
  <si>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</si>
  <si>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</si>
  <si>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</si>
  <si>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</si>
  <si>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</si>
  <si>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</si>
  <si>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</si>
  <si>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</si>
  <si>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</si>
  <si>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</si>
  <si>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</si>
  <si>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</si>
  <si>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</si>
  <si>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</si>
  <si>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</si>
  <si>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</si>
  <si>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</si>
  <si>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</si>
  <si>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</si>
  <si>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</si>
  <si>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</si>
  <si>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</si>
  <si>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</si>
  <si>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</si>
  <si>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</si>
  <si>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</si>
  <si>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</si>
  <si>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</si>
  <si>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</si>
  <si>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</si>
  <si>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</si>
  <si>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</si>
  <si>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</si>
  <si>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</si>
  <si>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</si>
  <si>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</si>
  <si>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</si>
  <si>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</si>
  <si>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</si>
  <si>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</si>
  <si>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</si>
  <si>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</si>
  <si>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</si>
  <si>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</si>
  <si>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</si>
  <si>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</si>
  <si>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</si>
  <si>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</si>
  <si>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</si>
  <si>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</si>
  <si>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</si>
  <si>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</si>
  <si>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</si>
  <si>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</si>
  <si>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</si>
  <si>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</si>
  <si>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</si>
  <si>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</si>
  <si>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</si>
  <si>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</si>
  <si>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</si>
  <si>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</si>
  <si>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</si>
  <si>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</si>
  <si>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</si>
  <si>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</si>
  <si>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</si>
  <si>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</si>
  <si>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</si>
  <si>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</si>
  <si>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</si>
  <si>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</si>
  <si>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</si>
  <si>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</si>
  <si>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</si>
  <si>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</si>
  <si>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</si>
  <si>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</si>
  <si>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</si>
  <si>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</si>
  <si>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</si>
  <si>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</si>
  <si>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</si>
  <si>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</si>
  <si>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</si>
  <si>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</si>
  <si>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</si>
  <si>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</si>
  <si>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</si>
  <si>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</si>
  <si>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</si>
  <si>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</si>
  <si>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</si>
  <si>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</si>
  <si>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</si>
  <si>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</si>
  <si>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</si>
  <si>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</si>
  <si>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</si>
  <si>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</si>
  <si>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</si>
  <si>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</si>
  <si>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</si>
  <si>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</si>
  <si>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</si>
  <si>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</si>
  <si>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</si>
  <si>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</si>
  <si>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</si>
  <si>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</si>
  <si>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</si>
  <si>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</si>
  <si>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</si>
  <si>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</si>
  <si>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</si>
  <si>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</si>
  <si>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</si>
  <si>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</si>
  <si>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</si>
  <si>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</si>
  <si>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</si>
  <si>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</si>
  <si>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</si>
  <si>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</si>
  <si>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</si>
  <si>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</si>
  <si>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</si>
  <si>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</si>
  <si>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</si>
  <si>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</si>
  <si>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</si>
  <si>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</si>
  <si>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</si>
  <si>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</si>
  <si>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</si>
  <si>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</si>
  <si>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</si>
  <si>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</si>
  <si>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</si>
  <si>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</si>
  <si>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</si>
  <si>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</si>
  <si>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</si>
  <si>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</si>
  <si>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</si>
  <si>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</si>
  <si>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</si>
  <si>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</si>
  <si>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</si>
  <si>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</si>
  <si>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</si>
  <si>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</si>
  <si>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</si>
  <si>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</si>
  <si>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</si>
  <si>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</si>
  <si>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</si>
  <si>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</si>
  <si>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</si>
  <si>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</si>
  <si>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</si>
  <si>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</si>
  <si>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</si>
  <si>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</si>
  <si>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</si>
  <si>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</si>
  <si>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</si>
  <si>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</si>
  <si>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</si>
  <si>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</si>
  <si>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</si>
  <si>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</si>
  <si>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</si>
  <si>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</si>
  <si>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</si>
  <si>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</si>
  <si>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</si>
  <si>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</si>
  <si>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</si>
  <si>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</si>
  <si>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</si>
  <si>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</si>
  <si>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</si>
  <si>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</si>
  <si>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</si>
  <si>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</si>
  <si>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</si>
  <si>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</si>
  <si>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</si>
  <si>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</si>
  <si>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</si>
  <si>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</si>
  <si>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</si>
  <si>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</si>
  <si>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</si>
  <si>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</si>
  <si>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</si>
  <si>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</si>
  <si>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</si>
  <si>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</si>
  <si>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</si>
  <si>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</si>
  <si>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</si>
  <si>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</si>
  <si>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</si>
  <si>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</si>
  <si>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</si>
  <si>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</si>
  <si>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</si>
  <si>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</si>
  <si>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</si>
  <si>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</si>
  <si>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</si>
  <si>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</si>
  <si>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</si>
  <si>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</si>
  <si>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</si>
  <si>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</si>
  <si>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</si>
  <si>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</si>
  <si>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</si>
  <si>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</si>
  <si>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</si>
  <si>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</si>
  <si>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</si>
  <si>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</si>
  <si>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</si>
  <si>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</si>
  <si>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</si>
  <si>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</si>
  <si>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</si>
  <si>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</si>
  <si>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</si>
  <si>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</si>
  <si>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</si>
  <si>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</si>
  <si>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</si>
  <si>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</si>
  <si>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</si>
  <si>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</si>
  <si>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</si>
  <si>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</si>
  <si>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</si>
  <si>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</si>
  <si>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</si>
  <si>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</si>
  <si>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</si>
  <si>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</si>
  <si>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</si>
  <si>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</si>
  <si>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</si>
  <si>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</si>
  <si>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</si>
  <si>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</si>
  <si>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</si>
  <si>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</si>
  <si>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</si>
  <si>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</si>
  <si>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</si>
  <si>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</si>
  <si>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</si>
  <si>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</si>
  <si>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</si>
  <si>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</si>
  <si>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</si>
  <si>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</si>
  <si>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</si>
  <si>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</si>
  <si>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</si>
  <si>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</si>
  <si>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</si>
  <si>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</si>
  <si>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</si>
  <si>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</si>
  <si>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</si>
  <si>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</si>
  <si>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</si>
  <si>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</si>
  <si>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</si>
  <si>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</si>
  <si>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</si>
  <si>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</si>
  <si>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</si>
  <si>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</si>
  <si>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</si>
  <si>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</si>
  <si>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</si>
  <si>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</si>
  <si>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</si>
  <si>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</si>
  <si>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</si>
  <si>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</si>
  <si>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</si>
  <si>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</si>
  <si>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</si>
  <si>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</si>
  <si>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</si>
  <si>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</si>
  <si>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</si>
  <si>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</si>
  <si>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</si>
  <si>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</si>
  <si>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</si>
  <si>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</si>
  <si>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</si>
  <si>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</si>
  <si>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</si>
  <si>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</si>
  <si>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</si>
  <si>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</si>
  <si>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</si>
  <si>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</si>
  <si>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</si>
  <si>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</si>
  <si>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</si>
  <si>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</si>
  <si>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</si>
  <si>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</si>
  <si>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</si>
  <si>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</si>
  <si>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</si>
  <si>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</si>
  <si>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</si>
  <si>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</si>
  <si>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</si>
  <si>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</si>
  <si>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</si>
  <si>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</si>
  <si>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</si>
  <si>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</si>
  <si>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</si>
  <si>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</si>
  <si>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</si>
  <si>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</si>
  <si>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</si>
  <si>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</si>
  <si>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</si>
  <si>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</si>
  <si>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</si>
  <si>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</si>
  <si>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</si>
  <si>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</si>
  <si>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</si>
  <si>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</si>
  <si>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</si>
  <si>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</si>
  <si>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</si>
  <si>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</si>
  <si>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</si>
  <si>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</si>
  <si>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</si>
  <si>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</si>
  <si>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</si>
  <si>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</si>
  <si>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</si>
  <si>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</si>
  <si>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</si>
  <si>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</si>
  <si>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</si>
  <si>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</si>
  <si>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</si>
  <si>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</si>
  <si>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</si>
  <si>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</si>
  <si>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</si>
  <si>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</si>
  <si>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</si>
  <si>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</si>
  <si>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</si>
  <si>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</si>
  <si>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</si>
  <si>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</si>
  <si>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</si>
  <si>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</si>
  <si>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</si>
  <si>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</si>
  <si>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</si>
  <si>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</si>
  <si>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</si>
  <si>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</si>
  <si>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</si>
  <si>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</si>
  <si>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</si>
  <si>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</si>
  <si>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</si>
  <si>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</si>
  <si>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</si>
  <si>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</si>
  <si>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</si>
  <si>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</si>
  <si>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</si>
  <si>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</si>
  <si>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</si>
  <si>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</si>
  <si>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</si>
  <si>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</si>
  <si>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</si>
  <si>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</si>
  <si>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</si>
  <si>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</si>
  <si>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</si>
  <si>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</si>
  <si>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</si>
  <si>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</si>
  <si>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</si>
  <si>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</si>
  <si>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</si>
  <si>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</si>
  <si>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</si>
  <si>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</si>
  <si>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</si>
  <si>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</si>
  <si>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</si>
  <si>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</si>
  <si>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</si>
  <si>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</si>
  <si>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</si>
  <si>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</si>
  <si>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</si>
  <si>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</si>
  <si>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</si>
  <si>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</si>
  <si>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</si>
  <si>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</si>
  <si>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</si>
  <si>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</si>
  <si>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</si>
  <si>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</si>
  <si>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</si>
  <si>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</si>
  <si>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</si>
  <si>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</si>
  <si>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</si>
  <si>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</si>
  <si>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</si>
  <si>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</si>
  <si>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</si>
  <si>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</si>
  <si>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</si>
  <si>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</si>
  <si>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</si>
  <si>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</si>
  <si>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</si>
  <si>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</si>
  <si>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</si>
  <si>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</si>
  <si>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</si>
  <si>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</si>
  <si>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</si>
  <si>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</si>
  <si>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</si>
  <si>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</si>
  <si>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</si>
  <si>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</si>
  <si>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</si>
  <si>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</si>
  <si>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</si>
  <si>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</si>
  <si>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</si>
  <si>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</si>
  <si>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</si>
  <si>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</si>
  <si>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</si>
  <si>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</si>
  <si>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</si>
  <si>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</si>
  <si>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</si>
  <si>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</si>
  <si>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</si>
  <si>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</si>
  <si>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</si>
  <si>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</si>
  <si>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</si>
  <si>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</si>
  <si>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</si>
  <si>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</si>
  <si>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</si>
  <si>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</si>
  <si>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</si>
  <si>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</si>
  <si>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</si>
  <si>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</si>
  <si>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</si>
  <si>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</si>
  <si>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</si>
  <si>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</si>
  <si>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</si>
  <si>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</si>
  <si>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</si>
  <si>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</si>
  <si>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</si>
  <si>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</si>
  <si>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</si>
  <si>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</si>
  <si>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</si>
  <si>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</si>
  <si>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</si>
  <si>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</si>
  <si>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</si>
  <si>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</si>
  <si>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</si>
  <si>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</si>
  <si>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</si>
  <si>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</si>
  <si>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</si>
  <si>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</si>
  <si>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</si>
  <si>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</si>
  <si>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</si>
  <si>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</si>
  <si>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</si>
  <si>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</si>
  <si>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</si>
  <si>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</si>
  <si>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</si>
  <si>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</si>
  <si>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</si>
  <si>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</si>
  <si>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</si>
  <si>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</si>
  <si>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</si>
  <si>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</si>
  <si>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</si>
  <si>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</si>
  <si>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</si>
  <si>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</si>
  <si>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</si>
  <si>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</si>
  <si>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</si>
  <si>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</si>
  <si>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</si>
  <si>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</si>
  <si>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</si>
  <si>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</si>
  <si>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</si>
  <si>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</si>
  <si>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</si>
  <si>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</si>
  <si>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</si>
  <si>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</si>
  <si>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</si>
  <si>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</si>
  <si>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</si>
  <si>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</si>
  <si>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</si>
  <si>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</si>
  <si>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</si>
  <si>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</si>
  <si>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</si>
  <si>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</si>
  <si>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</si>
  <si>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</si>
  <si>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</si>
  <si>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</si>
  <si>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</si>
  <si>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</si>
  <si>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</si>
  <si>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</si>
  <si>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</si>
  <si>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</si>
  <si>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</si>
  <si>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</si>
  <si>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</si>
  <si>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</si>
  <si>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</si>
  <si>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</si>
  <si>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</si>
  <si>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</si>
  <si>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</si>
  <si>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</si>
  <si>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</si>
  <si>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</si>
  <si>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</si>
  <si>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</si>
  <si>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</si>
  <si>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</si>
  <si>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</si>
  <si>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</si>
  <si>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</si>
  <si>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</si>
  <si>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</si>
  <si>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</si>
  <si>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</si>
  <si>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</si>
  <si>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</si>
  <si>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</si>
  <si>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</si>
  <si>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</si>
  <si>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</si>
  <si>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</si>
  <si>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</si>
  <si>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</si>
  <si>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</si>
  <si>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</si>
  <si>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</si>
  <si>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</si>
  <si>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</si>
  <si>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</si>
  <si>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</si>
  <si>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</si>
  <si>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</si>
  <si>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</si>
  <si>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</si>
  <si>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</si>
  <si>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</si>
  <si>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</si>
  <si>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</si>
  <si>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</si>
  <si>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</si>
  <si>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</si>
  <si>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</si>
  <si>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</si>
  <si>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</si>
  <si>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</si>
  <si>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</si>
  <si>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</si>
  <si>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</si>
  <si>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</si>
  <si>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</si>
  <si>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</si>
  <si>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</si>
  <si>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</si>
  <si>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</si>
  <si>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</si>
  <si>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</si>
  <si>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</si>
  <si>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</si>
  <si>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</si>
  <si>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</si>
  <si>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</si>
  <si>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</si>
  <si>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</si>
  <si>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</si>
  <si>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</si>
  <si>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</si>
  <si>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</si>
  <si>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</si>
  <si>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</si>
  <si>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</si>
  <si>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</si>
  <si>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</si>
  <si>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</si>
  <si>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</si>
  <si>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</si>
  <si>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</si>
  <si>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</si>
  <si>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</si>
  <si>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</si>
  <si>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</si>
  <si>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</si>
  <si>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</si>
  <si>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</si>
  <si>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</si>
  <si>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</si>
  <si>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</si>
  <si>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</si>
  <si>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</si>
  <si>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</si>
  <si>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</si>
  <si>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</si>
  <si>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</si>
  <si>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</si>
  <si>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</si>
  <si>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</si>
  <si>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</si>
  <si>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</si>
  <si>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</si>
  <si>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</si>
  <si>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</si>
  <si>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</si>
  <si>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</si>
  <si>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</si>
  <si>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</si>
  <si>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</si>
  <si>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</si>
  <si>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</si>
  <si>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</si>
  <si>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</si>
  <si>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</si>
  <si>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</si>
  <si>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</si>
  <si>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</si>
  <si>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</si>
  <si>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</si>
  <si>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</si>
  <si>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</si>
  <si>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</si>
  <si>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</si>
  <si>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</si>
  <si>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</si>
  <si>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</si>
  <si>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</si>
  <si>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</si>
  <si>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</si>
  <si>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</si>
  <si>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</si>
  <si>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</si>
  <si>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</si>
  <si>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</si>
  <si>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</si>
  <si>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</si>
  <si>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</si>
  <si>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</si>
  <si>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</si>
  <si>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</si>
  <si>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</si>
  <si>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</si>
  <si>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</si>
  <si>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</si>
  <si>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</si>
  <si>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</si>
  <si>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</si>
  <si>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</si>
  <si>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</si>
  <si>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</si>
  <si>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</si>
  <si>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</si>
  <si>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</si>
  <si>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</si>
  <si>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</si>
  <si>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</si>
  <si>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</si>
  <si>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</si>
  <si>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</si>
  <si>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</si>
  <si>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</si>
  <si>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</si>
  <si>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</si>
  <si>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</si>
  <si>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</si>
  <si>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</si>
  <si>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</si>
  <si>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</si>
  <si>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</si>
  <si>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</si>
  <si>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</si>
  <si>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</si>
  <si>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</si>
  <si>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</si>
  <si>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</si>
  <si>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</si>
  <si>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</si>
  <si>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</si>
  <si>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</si>
  <si>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</si>
  <si>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</si>
  <si>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</si>
  <si>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</si>
  <si>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</si>
  <si>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</si>
  <si>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</si>
  <si>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</si>
  <si>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</si>
  <si>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</si>
  <si>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</si>
  <si>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</si>
  <si>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</si>
  <si>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</si>
  <si>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</si>
  <si>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</si>
  <si>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</si>
  <si>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</si>
  <si>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</si>
  <si>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</si>
  <si>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</si>
  <si>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</si>
  <si>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</si>
  <si>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</si>
  <si>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</si>
  <si>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</si>
  <si>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</si>
  <si>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</si>
  <si>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</si>
  <si>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</si>
  <si>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</si>
  <si>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</si>
  <si>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</si>
  <si>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</si>
  <si>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</si>
  <si>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</si>
  <si>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</si>
  <si>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</si>
  <si>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</si>
  <si>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</si>
  <si>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</si>
  <si>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</si>
  <si>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</si>
  <si>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</si>
  <si>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</si>
  <si>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</si>
  <si>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</si>
  <si>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</si>
  <si>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</si>
  <si>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</si>
  <si>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</si>
  <si>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</si>
  <si>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</si>
  <si>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</si>
  <si>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</si>
  <si>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</si>
  <si>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</si>
  <si>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</si>
  <si>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</si>
  <si>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</si>
  <si>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</si>
  <si>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</si>
  <si>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</si>
  <si>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</si>
  <si>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</si>
  <si>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</si>
  <si>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</si>
  <si>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</si>
  <si>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</si>
  <si>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</si>
  <si>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</si>
  <si>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</si>
  <si>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</si>
  <si>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</si>
  <si>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</si>
  <si>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</si>
  <si>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</si>
  <si>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</si>
  <si>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</si>
  <si>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</si>
  <si>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</si>
  <si>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</si>
  <si>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</si>
  <si>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</si>
  <si>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</si>
  <si>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</si>
  <si>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</si>
  <si>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</si>
  <si>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</si>
  <si>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</si>
  <si>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</si>
  <si>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</si>
  <si>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</si>
  <si>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</si>
  <si>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</si>
  <si>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</si>
  <si>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</si>
  <si>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</si>
  <si>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</si>
  <si>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</si>
  <si>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</si>
  <si>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</si>
  <si>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</si>
  <si>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</si>
  <si>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</si>
  <si>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</si>
  <si>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</si>
  <si>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</si>
  <si>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</si>
  <si>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</si>
  <si>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</si>
  <si>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</si>
  <si>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</si>
  <si>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</si>
  <si>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</si>
  <si>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</si>
  <si>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</si>
  <si>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</si>
  <si>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</si>
  <si>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</si>
  <si>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</si>
  <si>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</si>
  <si>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</si>
  <si>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</si>
  <si>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</si>
  <si>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</si>
  <si>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</si>
  <si>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</si>
  <si>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</si>
  <si>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</si>
  <si>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</si>
  <si>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</si>
  <si>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</si>
  <si>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</si>
  <si>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</si>
  <si>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</si>
  <si>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</si>
  <si>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</si>
  <si>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</si>
  <si>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</si>
  <si>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</si>
  <si>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</si>
  <si>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</si>
  <si>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</si>
  <si>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</si>
  <si>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</si>
  <si>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</si>
  <si>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</si>
  <si>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</si>
  <si>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</si>
  <si>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</si>
  <si>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</si>
  <si>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</si>
  <si>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</si>
  <si>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</si>
  <si>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</si>
  <si>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</si>
  <si>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</si>
  <si>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</si>
  <si>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</si>
  <si>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</si>
  <si>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</si>
  <si>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</si>
  <si>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</si>
  <si>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</si>
  <si>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</si>
  <si>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</si>
  <si>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</si>
  <si>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</si>
  <si>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</si>
  <si>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</si>
  <si>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</si>
  <si>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</si>
  <si>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</si>
  <si>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</si>
  <si>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</si>
  <si>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</si>
  <si>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</si>
  <si>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</si>
  <si>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</si>
  <si>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</si>
  <si>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</si>
  <si>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</si>
  <si>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</si>
  <si>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</si>
  <si>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</si>
  <si>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</si>
  <si>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</si>
  <si>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</si>
  <si>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</si>
  <si>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</si>
  <si>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</si>
  <si>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</si>
  <si>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</si>
  <si>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</si>
  <si>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</si>
  <si>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</si>
  <si>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</si>
  <si>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</si>
  <si>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</si>
  <si>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</si>
  <si>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</si>
  <si>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</si>
  <si>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</si>
  <si>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</si>
  <si>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</si>
  <si>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</si>
  <si>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</si>
  <si>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</si>
  <si>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</si>
  <si>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</si>
  <si>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</si>
  <si>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</si>
  <si>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</si>
  <si>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</si>
  <si>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</si>
  <si>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</si>
  <si>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</si>
  <si>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</si>
  <si>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</si>
  <si>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</si>
  <si>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</si>
  <si>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</si>
  <si>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</si>
  <si>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</si>
  <si>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</si>
  <si>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</si>
  <si>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</si>
  <si>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</si>
  <si>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</si>
  <si>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</si>
  <si>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</si>
  <si>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</si>
  <si>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</si>
  <si>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</si>
  <si>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</si>
  <si>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</si>
  <si>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</si>
  <si>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</si>
  <si>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</si>
  <si>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</si>
  <si>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</si>
  <si>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</si>
  <si>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</si>
  <si>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</si>
  <si>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</si>
  <si>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</si>
  <si>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</si>
  <si>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</si>
  <si>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</si>
  <si>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</si>
  <si>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</si>
  <si>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</si>
  <si>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</si>
  <si>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</si>
  <si>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</si>
  <si>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</si>
  <si>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</si>
  <si>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</si>
  <si>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</si>
  <si>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</si>
  <si>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</si>
  <si>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</si>
  <si>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</si>
  <si>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</si>
  <si>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</si>
  <si>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</si>
  <si>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</si>
  <si>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</si>
  <si>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</si>
  <si>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</si>
  <si>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</si>
  <si>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</si>
  <si>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</si>
  <si>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</si>
  <si>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</si>
  <si>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</si>
  <si>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</si>
  <si>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</si>
  <si>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</si>
  <si>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</si>
  <si>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</si>
  <si>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</si>
  <si>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</si>
  <si>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</si>
  <si>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</si>
  <si>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</si>
  <si>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</si>
  <si>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</si>
  <si>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</si>
  <si>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</si>
  <si>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</si>
  <si>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</si>
  <si>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</si>
  <si>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</si>
  <si>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</si>
  <si>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</si>
  <si>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</si>
  <si>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</si>
  <si>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</si>
  <si>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</si>
  <si>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</si>
  <si>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</si>
  <si>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</si>
  <si>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</si>
  <si>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</si>
  <si>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</si>
  <si>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</si>
  <si>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</si>
  <si>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</si>
  <si>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</si>
  <si>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</si>
  <si>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</si>
  <si>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</si>
  <si>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</si>
  <si>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</si>
  <si>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</si>
  <si>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</si>
  <si>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</si>
  <si>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</si>
  <si>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</si>
  <si>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</si>
  <si>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</si>
  <si>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</si>
  <si>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</si>
  <si>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</si>
  <si>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</si>
  <si>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</si>
  <si>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</si>
  <si>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</si>
  <si>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</si>
  <si>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</si>
  <si>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</si>
  <si>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</si>
  <si>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</si>
  <si>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</si>
  <si>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</si>
  <si>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</si>
  <si>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</si>
  <si>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</si>
  <si>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</si>
  <si>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</si>
  <si>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</si>
  <si>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</si>
  <si>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</si>
  <si>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</si>
  <si>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</si>
  <si>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</si>
  <si>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</si>
  <si>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</si>
  <si>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</si>
  <si>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</si>
  <si>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</si>
  <si>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</si>
  <si>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</si>
  <si>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</si>
  <si>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</si>
  <si>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</si>
  <si>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</si>
  <si>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</si>
  <si>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</si>
  <si>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</si>
  <si>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</si>
  <si>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</si>
  <si>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</si>
  <si>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</si>
  <si>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</si>
  <si>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</si>
  <si>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</si>
  <si>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</si>
  <si>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</si>
  <si>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</si>
  <si>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</si>
  <si>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</si>
  <si>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</si>
  <si>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</si>
  <si>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</si>
  <si>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</si>
  <si>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</si>
  <si>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</si>
  <si>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</si>
  <si>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</si>
  <si>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</si>
  <si>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</si>
  <si>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</si>
  <si>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</si>
  <si>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</si>
  <si>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</si>
  <si>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</si>
  <si>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</si>
  <si>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</si>
  <si>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</si>
  <si>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</si>
  <si>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</si>
  <si>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</si>
  <si>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</si>
  <si>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</si>
  <si>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</si>
  <si>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</si>
  <si>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</si>
  <si>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</si>
  <si>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</si>
  <si>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</si>
  <si>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</si>
  <si>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</si>
  <si>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</si>
  <si>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</si>
  <si>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</si>
  <si>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</si>
  <si>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</si>
  <si>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</si>
  <si>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</si>
  <si>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</si>
  <si>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</si>
  <si>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</si>
  <si>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</si>
  <si>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</si>
  <si>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</si>
  <si>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</si>
  <si>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</si>
  <si>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</si>
  <si>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</si>
  <si>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</si>
  <si>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</si>
  <si>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</si>
  <si>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</si>
  <si>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</si>
  <si>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</si>
  <si>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</si>
  <si>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</si>
  <si>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</si>
  <si>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</si>
  <si>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</si>
  <si>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</si>
  <si>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</si>
  <si>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</si>
  <si>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</si>
  <si>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</si>
  <si>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</si>
  <si>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</si>
  <si>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</si>
  <si>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</si>
  <si>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</si>
  <si>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</si>
  <si>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</si>
  <si>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</si>
  <si>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</si>
  <si>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</si>
  <si>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</si>
  <si>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</si>
  <si>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</si>
  <si>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</si>
  <si>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</si>
  <si>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</si>
  <si>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</si>
  <si>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</si>
  <si>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</si>
  <si>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</si>
  <si>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</si>
  <si>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</si>
  <si>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</si>
  <si>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</si>
  <si>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</si>
  <si>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</si>
  <si>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</si>
  <si>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</si>
  <si>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</si>
  <si>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</si>
  <si>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</si>
  <si>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</si>
  <si>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</si>
  <si>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</si>
  <si>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</si>
  <si>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</si>
  <si>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</si>
  <si>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</si>
  <si>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</si>
  <si>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</si>
  <si>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</si>
  <si>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</si>
  <si>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</si>
  <si>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</si>
  <si>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</si>
  <si>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</si>
  <si>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</si>
  <si>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</si>
  <si>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</si>
  <si>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</si>
  <si>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</si>
  <si>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</si>
  <si>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</si>
  <si>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</si>
  <si>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</si>
  <si>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</si>
  <si>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</si>
  <si>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</si>
  <si>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</si>
  <si>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</si>
  <si>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</si>
  <si>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</si>
  <si>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</si>
  <si>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</si>
  <si>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</si>
  <si>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</si>
  <si>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</si>
  <si>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</si>
  <si>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</si>
  <si>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</si>
  <si>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</si>
  <si>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</si>
  <si>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</si>
  <si>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</si>
  <si>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</si>
  <si>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</si>
  <si>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</si>
  <si>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</si>
  <si>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</si>
  <si>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</si>
  <si>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</si>
  <si>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</si>
  <si>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</si>
  <si>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</si>
  <si>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</si>
  <si>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</si>
  <si>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</si>
  <si>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</si>
  <si>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</si>
  <si>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</si>
  <si>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</si>
  <si>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</si>
  <si>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</si>
  <si>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</si>
  <si>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</si>
  <si>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</si>
  <si>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</si>
  <si>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</si>
  <si>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</si>
  <si>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</si>
  <si>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</si>
  <si>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</si>
  <si>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</si>
  <si>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</si>
  <si>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</si>
  <si>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</si>
  <si>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</si>
  <si>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</si>
  <si>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</si>
  <si>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</si>
  <si>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</si>
  <si>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</si>
  <si>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</si>
  <si>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</si>
  <si>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</si>
  <si>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</si>
  <si>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</si>
  <si>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</si>
  <si>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</si>
  <si>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</si>
  <si>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</si>
  <si>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</si>
  <si>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</si>
  <si>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</si>
  <si>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</si>
  <si>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</si>
  <si>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</si>
  <si>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</si>
  <si>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</si>
  <si>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</si>
  <si>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</si>
  <si>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</si>
  <si>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</si>
  <si>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</si>
  <si>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</si>
  <si>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</si>
  <si>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</si>
  <si>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</si>
  <si>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</si>
  <si>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</si>
  <si>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</si>
  <si>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</si>
  <si>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</si>
  <si>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</si>
  <si>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</si>
  <si>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</si>
  <si>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</si>
  <si>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</si>
  <si>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</si>
  <si>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</si>
  <si>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</si>
  <si>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</si>
  <si>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</si>
  <si>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</si>
  <si>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</si>
  <si>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</si>
  <si>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</si>
  <si>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</si>
  <si>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</si>
  <si>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</si>
  <si>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</si>
  <si>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</si>
  <si>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</si>
  <si>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</si>
  <si>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</si>
  <si>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</si>
  <si>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</si>
  <si>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</si>
  <si>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</si>
  <si>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</si>
  <si>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</si>
  <si>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</si>
  <si>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</si>
  <si>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</si>
  <si>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</si>
  <si>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</si>
  <si>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</si>
  <si>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</si>
  <si>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</si>
  <si>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</si>
  <si>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</si>
  <si>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</si>
  <si>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</si>
  <si>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</si>
  <si>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</si>
  <si>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</si>
  <si>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</si>
  <si>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</si>
  <si>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</si>
  <si>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</si>
  <si>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</si>
  <si>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</si>
  <si>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</si>
  <si>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</si>
  <si>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</si>
  <si>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</si>
  <si>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</si>
  <si>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</si>
  <si>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</si>
  <si>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</si>
  <si>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</si>
  <si>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</si>
  <si>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</si>
  <si>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</si>
  <si>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</si>
  <si>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</si>
  <si>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</si>
  <si>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</si>
  <si>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</si>
  <si>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</si>
  <si>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</si>
  <si>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</si>
  <si>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</si>
  <si>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</si>
  <si>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</si>
  <si>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</si>
  <si>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</si>
  <si>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</si>
  <si>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</si>
  <si>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</si>
  <si>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</si>
  <si>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</si>
  <si>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</si>
  <si>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</si>
  <si>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</si>
  <si>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</si>
  <si>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</si>
  <si>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</si>
  <si>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</si>
  <si>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</si>
  <si>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</si>
  <si>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</si>
  <si>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</si>
  <si>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</si>
  <si>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</si>
  <si>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</si>
  <si>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</si>
  <si>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</si>
  <si>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</si>
  <si>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</si>
  <si>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</si>
  <si>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</si>
  <si>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</si>
  <si>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</si>
  <si>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</si>
  <si>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</si>
  <si>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</si>
  <si>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</si>
  <si>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</si>
  <si>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</si>
  <si>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</si>
  <si>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</si>
  <si>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</si>
  <si>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</si>
  <si>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</si>
  <si>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</si>
  <si>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</si>
  <si>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</si>
  <si>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</si>
  <si>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</si>
  <si>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</si>
  <si>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</si>
  <si>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</si>
  <si>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</si>
  <si>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</si>
  <si>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</si>
  <si>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</si>
  <si>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</si>
  <si>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</si>
  <si>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</si>
  <si>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</si>
  <si>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</si>
  <si>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</si>
  <si>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</si>
  <si>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</si>
  <si>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</si>
  <si>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</si>
  <si>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</si>
  <si>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</si>
  <si>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</si>
  <si>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</si>
  <si>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</si>
  <si>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</si>
  <si>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</si>
  <si>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</si>
  <si>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</si>
  <si>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</si>
  <si>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</si>
  <si>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</si>
  <si>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</si>
  <si>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</si>
  <si>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</si>
  <si>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</si>
  <si>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</si>
  <si>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</si>
  <si>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</si>
  <si>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</si>
  <si>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</si>
  <si>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</si>
  <si>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</si>
  <si>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</si>
  <si>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</si>
  <si>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</si>
  <si>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</si>
  <si>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</si>
  <si>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</si>
  <si>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</si>
  <si>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</si>
  <si>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</si>
  <si>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</si>
  <si>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</si>
  <si>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</si>
  <si>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</si>
  <si>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</si>
  <si>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</si>
  <si>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</si>
  <si>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</si>
  <si>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</si>
  <si>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</si>
  <si>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</si>
  <si>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</si>
  <si>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</si>
  <si>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</si>
  <si>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</si>
  <si>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</si>
  <si>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</si>
  <si>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</si>
  <si>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</si>
  <si>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</si>
  <si>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</si>
  <si>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</si>
  <si>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</si>
  <si>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</si>
  <si>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</si>
  <si>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</si>
  <si>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</si>
  <si>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</si>
  <si>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</si>
  <si>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</si>
  <si>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</si>
  <si>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</si>
  <si>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</si>
  <si>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</si>
  <si>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</si>
  <si>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</si>
  <si>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</si>
  <si>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</si>
  <si>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</si>
  <si>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</si>
  <si>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</si>
  <si>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</si>
  <si>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</si>
  <si>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</si>
  <si>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</si>
  <si>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</si>
  <si>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</si>
  <si>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</si>
  <si>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</si>
  <si>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</si>
  <si>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</si>
  <si>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</si>
  <si>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</si>
  <si>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</si>
  <si>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</si>
  <si>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</si>
  <si>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</si>
  <si>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</si>
  <si>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</si>
  <si>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</si>
  <si>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</si>
  <si>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</si>
  <si>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</si>
  <si>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</si>
  <si>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</si>
  <si>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</si>
  <si>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</si>
  <si>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</si>
  <si>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</si>
  <si>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</si>
  <si>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</si>
  <si>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</si>
  <si>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</si>
  <si>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</si>
  <si>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</si>
  <si>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</si>
  <si>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</si>
  <si>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</si>
  <si>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</si>
  <si>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</si>
  <si>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</si>
  <si>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</si>
  <si>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</si>
  <si>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</si>
  <si>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</si>
  <si>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</si>
  <si>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</si>
  <si>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</si>
  <si>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</si>
  <si>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</si>
  <si>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</si>
  <si>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</si>
  <si>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</si>
  <si>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</si>
  <si>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</si>
  <si>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</si>
  <si>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</si>
  <si>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</si>
  <si>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</si>
  <si>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</si>
  <si>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</si>
  <si>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</si>
  <si>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</si>
  <si>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</si>
  <si>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</si>
  <si>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</si>
  <si>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</si>
  <si>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</si>
  <si>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</si>
  <si>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</si>
  <si>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</si>
  <si>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</si>
  <si>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</si>
  <si>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</si>
  <si>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</si>
  <si>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</si>
  <si>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</si>
  <si>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</si>
  <si>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</si>
  <si>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</si>
  <si>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</si>
  <si>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</si>
  <si>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</si>
  <si>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</si>
  <si>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</si>
  <si>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</si>
  <si>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</si>
  <si>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</si>
  <si>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</si>
  <si>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</si>
  <si>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</si>
  <si>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</si>
  <si>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</si>
  <si>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</si>
  <si>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</si>
  <si>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</si>
  <si>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</si>
  <si>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</si>
  <si>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</si>
  <si>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</si>
  <si>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</si>
  <si>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</si>
  <si>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</si>
  <si>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</si>
  <si>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</si>
  <si>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</si>
  <si>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</si>
  <si>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</si>
  <si>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</si>
  <si>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</si>
  <si>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</si>
  <si>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</si>
  <si>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</si>
  <si>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</si>
  <si>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</si>
  <si>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</si>
  <si>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</si>
  <si>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</si>
  <si>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</si>
  <si>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</si>
  <si>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</si>
  <si>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</si>
  <si>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</si>
  <si>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</si>
  <si>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</si>
  <si>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</si>
  <si>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</si>
  <si>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</si>
  <si>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</si>
  <si>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</si>
  <si>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</si>
  <si>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</si>
  <si>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</si>
  <si>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</si>
  <si>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</si>
  <si>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</si>
  <si>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</si>
  <si>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</si>
  <si>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</si>
  <si>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</si>
  <si>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</si>
  <si>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</si>
  <si>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</si>
  <si>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</si>
  <si>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</si>
  <si>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</si>
  <si>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</si>
  <si>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</si>
  <si>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</si>
  <si>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</si>
  <si>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</si>
  <si>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</si>
  <si>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</si>
  <si>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</si>
  <si>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</si>
  <si>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</si>
  <si>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</si>
  <si>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</si>
  <si>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</si>
  <si>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</si>
  <si>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</si>
  <si>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</si>
  <si>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</si>
  <si>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</si>
  <si>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</si>
  <si>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</si>
  <si>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</si>
  <si>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</si>
  <si>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</si>
  <si>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</si>
  <si>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</si>
  <si>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</si>
  <si>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</si>
  <si>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</si>
  <si>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</si>
  <si>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</si>
  <si>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</si>
  <si>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</si>
  <si>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</si>
  <si>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</si>
  <si>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</si>
  <si>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</si>
  <si>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</si>
  <si>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</si>
  <si>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</si>
  <si>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</si>
  <si>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</si>
  <si>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</si>
  <si>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</si>
  <si>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</si>
  <si>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</si>
  <si>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</si>
  <si>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</si>
  <si>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</si>
  <si>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</si>
  <si>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</si>
  <si>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</si>
  <si>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</si>
  <si>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</si>
  <si>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</si>
  <si>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</si>
  <si>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</si>
  <si>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</si>
  <si>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</si>
  <si>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</si>
  <si>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</si>
  <si>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</si>
  <si>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</si>
  <si>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</si>
  <si>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</si>
  <si>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</si>
  <si>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</si>
  <si>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</si>
  <si>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</si>
  <si>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</si>
  <si>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</si>
  <si>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</si>
  <si>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</si>
  <si>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</si>
  <si>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</si>
  <si>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</si>
  <si>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</si>
  <si>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</si>
  <si>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</si>
  <si>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</si>
  <si>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</si>
  <si>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</si>
  <si>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</si>
  <si>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</si>
  <si>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</si>
  <si>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</si>
  <si>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</si>
  <si>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</si>
  <si>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</si>
  <si>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</si>
  <si>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</si>
  <si>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</si>
  <si>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</si>
  <si>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</si>
  <si>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</si>
  <si>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</si>
  <si>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</si>
  <si>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</si>
  <si>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</si>
  <si>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</si>
  <si>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</si>
  <si>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</si>
  <si>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</si>
  <si>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</si>
  <si>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</si>
  <si>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</si>
  <si>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</si>
  <si>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</si>
  <si>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</si>
  <si>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</si>
  <si>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</si>
  <si>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</si>
  <si>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</si>
  <si>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</si>
  <si>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</si>
  <si>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</si>
  <si>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</si>
  <si>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</si>
  <si>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</si>
  <si>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</si>
  <si>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</si>
  <si>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</si>
  <si>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</si>
  <si>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</si>
  <si>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</si>
  <si>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</si>
  <si>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</si>
  <si>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</si>
  <si>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</si>
  <si>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</si>
  <si>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</si>
  <si>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</si>
  <si>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</si>
  <si>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</si>
  <si>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</si>
  <si>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</si>
  <si>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</si>
  <si>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</si>
  <si>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</si>
  <si>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</si>
  <si>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</si>
  <si>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</si>
  <si>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</si>
  <si>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</si>
  <si>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</si>
  <si>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</si>
  <si>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</si>
  <si>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</si>
  <si>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</si>
  <si>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</si>
  <si>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</si>
  <si>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</si>
  <si>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</si>
  <si>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</si>
  <si>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</si>
  <si>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</si>
  <si>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</si>
  <si>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</si>
  <si>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</si>
  <si>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</si>
  <si>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</si>
  <si>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</si>
  <si>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</si>
  <si>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</si>
  <si>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</si>
  <si>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</si>
  <si>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</si>
  <si>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</si>
  <si>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</si>
  <si>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</si>
  <si>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</si>
  <si>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</si>
  <si>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</si>
  <si>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</si>
  <si>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</si>
  <si>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</si>
  <si>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</si>
  <si>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</si>
  <si>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</si>
  <si>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</si>
  <si>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</si>
  <si>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</si>
  <si>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</si>
  <si>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</si>
  <si>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</si>
  <si>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</si>
  <si>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</si>
  <si>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</si>
  <si>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</si>
  <si>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</si>
  <si>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</si>
  <si>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</si>
  <si>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</si>
  <si>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</si>
  <si>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</si>
  <si>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</si>
  <si>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</si>
  <si>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</si>
  <si>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</si>
  <si>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</si>
  <si>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</si>
  <si>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</si>
  <si>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</si>
  <si>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</si>
  <si>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</si>
  <si>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</si>
  <si>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</si>
  <si>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</si>
  <si>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</si>
  <si>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</si>
  <si>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</si>
  <si>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</si>
  <si>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</si>
  <si>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</si>
  <si>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</si>
  <si>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</si>
  <si>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</si>
  <si>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</si>
  <si>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</si>
  <si>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</si>
  <si>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</si>
  <si>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</si>
  <si>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</si>
  <si>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</si>
  <si>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</si>
  <si>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</si>
  <si>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</si>
  <si>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</si>
  <si>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</si>
  <si>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</si>
  <si>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</si>
  <si>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</si>
  <si>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</si>
  <si>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</si>
  <si>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</si>
  <si>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</si>
  <si>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</si>
  <si>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</si>
  <si>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</si>
  <si>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</si>
  <si>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</si>
  <si>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</si>
  <si>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</si>
  <si>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</si>
  <si>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</si>
  <si>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</si>
  <si>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</si>
  <si>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</si>
  <si>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</si>
  <si>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</si>
  <si>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</si>
  <si>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</si>
  <si>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</si>
  <si>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</si>
  <si>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</si>
  <si>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</si>
  <si>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</si>
  <si>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</si>
  <si>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</si>
  <si>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</si>
  <si>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</si>
  <si>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</si>
  <si>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</si>
  <si>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</si>
  <si>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</si>
  <si>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</si>
  <si>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</si>
  <si>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</si>
  <si>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</si>
  <si>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</si>
  <si>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</si>
  <si>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</si>
  <si>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</si>
  <si>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</si>
  <si>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</si>
  <si>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</si>
  <si>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</si>
  <si>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</si>
  <si>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</si>
  <si>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</si>
  <si>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</si>
  <si>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</si>
  <si>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</si>
  <si>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</si>
  <si>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</si>
  <si>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</si>
  <si>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</si>
  <si>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</si>
  <si>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</si>
  <si>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</si>
  <si>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</si>
  <si>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</si>
  <si>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</si>
  <si>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</si>
  <si>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</si>
  <si>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</si>
  <si>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</si>
  <si>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</si>
  <si>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</si>
  <si>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</si>
  <si>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</si>
  <si>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</si>
  <si>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</si>
  <si>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</si>
  <si>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</si>
  <si>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</si>
  <si>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</si>
  <si>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</si>
  <si>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</si>
  <si>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</si>
  <si>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</si>
  <si>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</si>
  <si>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</si>
  <si>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</si>
  <si>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</si>
  <si>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</si>
  <si>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</si>
  <si>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</si>
  <si>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</si>
  <si>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</si>
  <si>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</si>
  <si>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</si>
  <si>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</si>
  <si>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</si>
  <si>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</si>
  <si>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</si>
  <si>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</si>
  <si>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</si>
  <si>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</si>
  <si>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</si>
  <si>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</si>
  <si>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</si>
  <si>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</si>
  <si>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</si>
  <si>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</si>
  <si>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</si>
  <si>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</si>
  <si>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</si>
  <si>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</si>
  <si>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</si>
  <si>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</si>
  <si>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</si>
  <si>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</si>
  <si>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</si>
  <si>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</si>
  <si>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</si>
  <si>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</si>
  <si>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</si>
  <si>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</si>
  <si>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</si>
  <si>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</si>
  <si>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</si>
  <si>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</si>
  <si>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</si>
  <si>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</si>
  <si>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</si>
  <si>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</si>
  <si>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</si>
  <si>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</si>
  <si>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</si>
  <si>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</si>
  <si>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</si>
  <si>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</si>
  <si>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</si>
  <si>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</si>
  <si>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</si>
  <si>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</si>
  <si>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</si>
  <si>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</si>
  <si>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</si>
  <si>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</si>
  <si>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</si>
  <si>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</si>
  <si>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</si>
  <si>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</si>
  <si>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</si>
  <si>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</si>
  <si>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</si>
  <si>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</si>
  <si>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</si>
  <si>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</si>
  <si>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</si>
  <si>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</si>
  <si>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</si>
  <si>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</si>
  <si>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</si>
  <si>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</si>
  <si>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</si>
  <si>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</si>
  <si>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</si>
  <si>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</si>
  <si>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</si>
  <si>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</si>
  <si>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</si>
  <si>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</si>
  <si>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</si>
  <si>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</si>
  <si>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</si>
  <si>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</si>
  <si>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</si>
  <si>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</si>
  <si>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</si>
  <si>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</si>
  <si>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</si>
  <si>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</si>
  <si>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</si>
  <si>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</si>
  <si>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</si>
  <si>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</si>
  <si>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</si>
  <si>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</si>
  <si>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</si>
  <si>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</si>
  <si>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</si>
  <si>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</si>
  <si>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</si>
  <si>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</si>
  <si>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</si>
  <si>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</si>
  <si>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</si>
  <si>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</si>
  <si>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</si>
  <si>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</si>
  <si>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</si>
  <si>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</si>
  <si>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</si>
  <si>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</si>
  <si>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</si>
  <si>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</si>
  <si>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</si>
  <si>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</si>
  <si>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</si>
  <si>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</si>
  <si>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</si>
  <si>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</si>
  <si>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</si>
  <si>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</si>
  <si>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</si>
  <si>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</si>
  <si>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</si>
  <si>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</si>
  <si>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</si>
  <si>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</si>
  <si>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</si>
  <si>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</si>
  <si>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</si>
  <si>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</si>
  <si>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</si>
  <si>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</si>
  <si>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</si>
  <si>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</si>
  <si>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</si>
  <si>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</si>
  <si>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</si>
  <si>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</si>
  <si>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</si>
  <si>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</si>
  <si>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</si>
  <si>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</si>
  <si>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</si>
  <si>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</si>
  <si>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</si>
  <si>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</si>
  <si>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</si>
  <si>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</si>
  <si>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</si>
  <si>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</si>
  <si>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</si>
  <si>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</si>
  <si>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</si>
  <si>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</si>
  <si>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</si>
  <si>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</si>
  <si>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</si>
  <si>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</si>
  <si>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</si>
  <si>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</si>
  <si>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</si>
  <si>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</si>
  <si>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</si>
  <si>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</si>
  <si>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</si>
  <si>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</si>
  <si>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</si>
  <si>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</si>
  <si>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</si>
  <si>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</si>
  <si>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</si>
  <si>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</si>
  <si>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</si>
  <si>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</si>
  <si>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</si>
  <si>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</si>
  <si>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</si>
  <si>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</si>
  <si>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</si>
  <si>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</si>
  <si>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</si>
  <si>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</si>
  <si>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</si>
  <si>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</si>
  <si>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</si>
  <si>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</si>
  <si>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</si>
  <si>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</si>
  <si>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</si>
  <si>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</si>
  <si>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</si>
  <si>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</si>
  <si>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</si>
  <si>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</si>
  <si>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</si>
  <si>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</si>
  <si>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</si>
  <si>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</si>
  <si>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</si>
  <si>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</si>
  <si>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</si>
  <si>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</si>
  <si>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</si>
  <si>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</si>
  <si>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</si>
  <si>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</si>
  <si>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</si>
  <si>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</si>
  <si>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</si>
  <si>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</si>
  <si>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</si>
  <si>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</si>
  <si>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</si>
  <si>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</si>
  <si>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</si>
  <si>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</si>
  <si>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</si>
  <si>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</si>
  <si>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</si>
  <si>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</si>
  <si>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</si>
  <si>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</si>
  <si>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</si>
  <si>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</si>
  <si>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</si>
  <si>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</si>
  <si>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</si>
  <si>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</si>
  <si>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</si>
  <si>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</si>
  <si>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</si>
  <si>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</si>
  <si>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</si>
  <si>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</si>
  <si>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</si>
  <si>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</si>
  <si>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</si>
  <si>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</si>
  <si>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</si>
  <si>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</si>
  <si>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</si>
  <si>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</si>
  <si>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</si>
  <si>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</si>
  <si>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</si>
  <si>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</si>
  <si>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</si>
  <si>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</si>
  <si>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</si>
  <si>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</si>
  <si>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</si>
  <si>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</si>
  <si>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</si>
  <si>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</si>
  <si>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</si>
  <si>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</si>
  <si>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</si>
  <si>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</si>
  <si>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</si>
  <si>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</si>
  <si>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</si>
  <si>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</si>
  <si>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</si>
  <si>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</si>
  <si>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</si>
  <si>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</si>
  <si>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</si>
  <si>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</si>
  <si>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</si>
  <si>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</si>
  <si>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</si>
  <si>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</si>
  <si>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</si>
  <si>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</si>
  <si>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</si>
  <si>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</si>
  <si>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</si>
  <si>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</si>
  <si>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</si>
  <si>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</si>
  <si>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</si>
  <si>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</si>
  <si>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</si>
  <si>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</si>
  <si>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</si>
  <si>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</si>
  <si>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</si>
  <si>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</si>
  <si>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</si>
  <si>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</si>
  <si>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</si>
  <si>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</si>
  <si>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</si>
  <si>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</si>
  <si>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</si>
  <si>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</si>
  <si>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</si>
  <si>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</si>
  <si>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</si>
  <si>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</si>
  <si>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</si>
  <si>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</si>
  <si>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</si>
  <si>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</si>
  <si>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</si>
  <si>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</si>
  <si>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</si>
  <si>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</si>
  <si>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</si>
  <si>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</si>
  <si>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</si>
  <si>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</si>
  <si>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</si>
  <si>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</si>
  <si>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</si>
  <si>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</si>
  <si>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</si>
  <si>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</si>
  <si>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</si>
  <si>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</si>
  <si>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</si>
  <si>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</si>
  <si>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</si>
  <si>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</si>
  <si>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</si>
  <si>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</si>
  <si>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</si>
  <si>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</si>
  <si>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</si>
  <si>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</si>
  <si>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</si>
  <si>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</si>
  <si>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</si>
  <si>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</si>
  <si>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</si>
  <si>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</si>
  <si>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</si>
  <si>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</si>
  <si>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</si>
  <si>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</si>
  <si>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</si>
  <si>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</si>
  <si>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</si>
  <si>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</si>
  <si>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</si>
  <si>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</si>
  <si>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</si>
  <si>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</si>
  <si>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</si>
  <si>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</si>
  <si>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</si>
  <si>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</si>
  <si>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</si>
  <si>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</si>
  <si>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</si>
  <si>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</si>
  <si>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</si>
  <si>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</si>
  <si>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</si>
  <si>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</si>
  <si>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</si>
  <si>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</si>
  <si>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</si>
  <si>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</si>
  <si>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</si>
  <si>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</si>
  <si>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</si>
  <si>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</si>
  <si>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</si>
  <si>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</si>
  <si>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</si>
  <si>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</si>
  <si>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</si>
  <si>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</si>
  <si>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</si>
  <si>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</si>
  <si>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</si>
  <si>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</si>
  <si>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</si>
  <si>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</si>
  <si>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</si>
  <si>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</si>
  <si>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</si>
  <si>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</si>
  <si>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</si>
  <si>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</si>
  <si>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</si>
  <si>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</si>
  <si>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</si>
  <si>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</si>
  <si>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</si>
  <si>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</si>
  <si>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</si>
  <si>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</si>
  <si>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</si>
  <si>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</si>
  <si>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</si>
  <si>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</si>
  <si>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</si>
  <si>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</si>
  <si>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</si>
  <si>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</si>
  <si>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</si>
  <si>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</si>
  <si>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</si>
  <si>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</si>
  <si>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</si>
  <si>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</si>
  <si>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</si>
  <si>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</si>
  <si>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</si>
  <si>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</si>
  <si>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</si>
  <si>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</si>
  <si>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</si>
  <si>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</si>
  <si>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</si>
  <si>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</si>
  <si>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</si>
  <si>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</si>
  <si>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</si>
  <si>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</si>
  <si>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</si>
  <si>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</si>
  <si>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</si>
  <si>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</si>
  <si>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</si>
  <si>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</si>
  <si>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</si>
  <si>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</si>
  <si>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</si>
  <si>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</si>
  <si>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</si>
  <si>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</si>
  <si>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</si>
  <si>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</si>
  <si>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</si>
  <si>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</si>
  <si>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</si>
  <si>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</si>
  <si>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</si>
  <si>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</si>
  <si>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</si>
  <si>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</si>
  <si>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</si>
  <si>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</si>
  <si>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</si>
  <si>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</si>
  <si>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</si>
  <si>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</si>
  <si>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</si>
  <si>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</si>
  <si>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</si>
  <si>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</si>
  <si>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</si>
  <si>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</si>
  <si>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</si>
  <si>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</si>
  <si>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</si>
  <si>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</si>
  <si>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</si>
  <si>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</si>
  <si>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</si>
  <si>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</si>
  <si>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</si>
  <si>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</si>
  <si>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</si>
  <si>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</si>
  <si>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</si>
  <si>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</si>
  <si>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</si>
  <si>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</si>
  <si>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</si>
  <si>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</si>
  <si>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</si>
  <si>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</si>
  <si>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</si>
  <si>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</si>
  <si>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</si>
  <si>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</si>
  <si>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</si>
  <si>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</si>
  <si>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</si>
  <si>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</si>
  <si>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</si>
  <si>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</si>
  <si>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</si>
  <si>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</si>
  <si>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</si>
  <si>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</si>
  <si>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</si>
  <si>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</si>
  <si>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</si>
  <si>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</si>
  <si>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</si>
  <si>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</si>
  <si>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</si>
  <si>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</si>
  <si>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</si>
  <si>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</si>
  <si>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</si>
  <si>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</si>
  <si>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</si>
  <si>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</si>
  <si>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</si>
  <si>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</si>
  <si>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</si>
  <si>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</si>
  <si>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</si>
  <si>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</si>
  <si>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</si>
  <si>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</si>
  <si>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</si>
  <si>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</si>
  <si>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</si>
  <si>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</si>
  <si>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</si>
  <si>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</si>
  <si>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</si>
  <si>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</si>
  <si>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</si>
  <si>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</si>
  <si>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</si>
  <si>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</si>
  <si>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</si>
  <si>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</si>
  <si>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</si>
  <si>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</si>
  <si>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</si>
  <si>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</si>
  <si>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</si>
  <si>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</si>
  <si>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</si>
  <si>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</si>
  <si>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</si>
  <si>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</si>
  <si>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</si>
  <si>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</si>
  <si>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</si>
  <si>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</si>
  <si>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</si>
  <si>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</si>
  <si>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</si>
  <si>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</si>
  <si>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</si>
  <si>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</si>
  <si>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</si>
  <si>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</si>
  <si>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</si>
  <si>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</si>
  <si>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</si>
  <si>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</si>
  <si>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</si>
  <si>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</si>
  <si>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</si>
  <si>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</si>
  <si>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</si>
  <si>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</si>
  <si>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</si>
  <si>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</si>
  <si>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</si>
  <si>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</si>
  <si>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</si>
  <si>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</si>
  <si>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</si>
  <si>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</si>
  <si>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</si>
  <si>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</si>
  <si>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</si>
  <si>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</si>
  <si>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</si>
  <si>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</si>
  <si>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</si>
  <si>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</si>
  <si>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</si>
  <si>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</si>
  <si>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</si>
  <si>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</si>
  <si>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</si>
  <si>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</si>
  <si>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</si>
  <si>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</si>
  <si>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</si>
  <si>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</si>
  <si>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</si>
  <si>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</si>
  <si>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</si>
  <si>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</si>
  <si>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</si>
  <si>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</si>
  <si>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</si>
  <si>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</si>
  <si>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</si>
  <si>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</si>
  <si>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</si>
  <si>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</si>
  <si>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</si>
  <si>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</si>
  <si>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</si>
  <si>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</si>
  <si>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</si>
  <si>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</si>
  <si>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</si>
  <si>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</si>
  <si>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</si>
  <si>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</si>
  <si>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</si>
  <si>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</si>
  <si>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</si>
  <si>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</si>
  <si>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</si>
  <si>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</si>
  <si>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</si>
  <si>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</si>
  <si>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</si>
  <si>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</si>
  <si>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</si>
  <si>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</si>
  <si>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</si>
  <si>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</si>
  <si>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</si>
  <si>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</si>
  <si>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</si>
  <si>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</si>
  <si>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</si>
  <si>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</si>
  <si>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</si>
  <si>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</si>
  <si>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</si>
  <si>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</si>
  <si>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</si>
  <si>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</si>
  <si>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</si>
  <si>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</si>
  <si>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</si>
  <si>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</si>
  <si>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</si>
  <si>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</si>
  <si>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</si>
  <si>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</si>
  <si>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</si>
  <si>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</si>
  <si>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</si>
  <si>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</si>
  <si>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</si>
  <si>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</si>
  <si>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</si>
  <si>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</si>
  <si>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</si>
  <si>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</si>
  <si>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</si>
  <si>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</si>
  <si>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</si>
  <si>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</si>
  <si>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</si>
  <si>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</si>
  <si>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</si>
  <si>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</si>
  <si>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</si>
  <si>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</si>
  <si>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</si>
  <si>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</si>
  <si>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</si>
  <si>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</si>
  <si>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</si>
  <si>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</si>
  <si>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</si>
  <si>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</si>
  <si>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</si>
  <si>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</si>
  <si>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</si>
  <si>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</si>
  <si>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</si>
  <si>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</si>
  <si>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</si>
  <si>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</si>
  <si>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</si>
  <si>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</si>
  <si>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</si>
  <si>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</si>
  <si>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</si>
  <si>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</si>
  <si>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</si>
  <si>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</si>
  <si>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</si>
  <si>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</si>
  <si>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</si>
  <si>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</si>
  <si>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</si>
  <si>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</si>
  <si>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</si>
  <si>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</si>
  <si>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</si>
  <si>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</si>
  <si>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</si>
  <si>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</si>
  <si>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</si>
  <si>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</si>
  <si>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</si>
  <si>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</si>
  <si>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</si>
  <si>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</si>
  <si>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</si>
  <si>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</si>
  <si>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</si>
  <si>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</si>
  <si>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</si>
  <si>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</si>
  <si>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</si>
  <si>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</si>
  <si>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</si>
  <si>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</si>
  <si>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</si>
  <si>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</si>
  <si>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</si>
  <si>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</si>
  <si>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</si>
  <si>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</si>
  <si>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</si>
  <si>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</si>
  <si>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</si>
  <si>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</si>
  <si>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</si>
  <si>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</si>
  <si>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</si>
  <si>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</si>
  <si>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</si>
  <si>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</si>
  <si>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</si>
  <si>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</si>
  <si>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</si>
  <si>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</si>
  <si>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</si>
  <si>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</si>
  <si>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</si>
  <si>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</si>
  <si>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</si>
  <si>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</si>
  <si>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</si>
  <si>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</si>
  <si>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</si>
  <si>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</si>
  <si>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</si>
  <si>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</si>
  <si>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</si>
  <si>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</si>
  <si>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</si>
  <si>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</si>
  <si>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</si>
  <si>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</si>
  <si>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</si>
  <si>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</si>
  <si>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</si>
  <si>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</si>
  <si>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</si>
  <si>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</si>
  <si>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</si>
  <si>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</si>
  <si>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</si>
  <si>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</si>
  <si>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</si>
  <si>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</si>
  <si>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</si>
  <si>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</si>
  <si>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</si>
  <si>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</si>
  <si>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</si>
  <si>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</si>
  <si>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</si>
  <si>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</si>
  <si>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</si>
  <si>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</si>
  <si>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</si>
  <si>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</si>
  <si>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</si>
  <si>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</si>
  <si>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</si>
  <si>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</si>
  <si>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</si>
  <si>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</si>
  <si>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</si>
  <si>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</si>
  <si>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</si>
  <si>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</si>
  <si>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</si>
  <si>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</si>
  <si>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</si>
  <si>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</si>
  <si>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</si>
  <si>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</si>
  <si>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</si>
  <si>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</si>
  <si>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</si>
  <si>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</si>
  <si>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</si>
  <si>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</si>
  <si>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</si>
  <si>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</si>
  <si>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</si>
  <si>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</si>
  <si>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</si>
  <si>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</si>
  <si>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</si>
  <si>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</si>
  <si>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</si>
  <si>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</si>
  <si>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</si>
  <si>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</si>
  <si>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</si>
  <si>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</si>
  <si>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</si>
  <si>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</si>
  <si>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</si>
  <si>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</si>
  <si>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</si>
  <si>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</si>
  <si>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</si>
  <si>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</si>
  <si>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</si>
  <si>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</si>
  <si>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</si>
  <si>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</si>
  <si>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</si>
  <si>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</si>
  <si>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</si>
  <si>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</si>
  <si>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</si>
  <si>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</si>
  <si>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</si>
  <si>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</si>
  <si>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</si>
  <si>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</si>
  <si>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</si>
  <si>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</si>
  <si>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</si>
  <si>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</si>
  <si>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</si>
  <si>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</si>
  <si>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</si>
  <si>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</si>
  <si>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</si>
  <si>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</si>
  <si>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</si>
  <si>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</si>
  <si>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</si>
  <si>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</si>
  <si>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</si>
  <si>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</si>
  <si>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</si>
  <si>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</si>
  <si>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</si>
  <si>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</si>
  <si>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</si>
  <si>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</si>
  <si>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</si>
  <si>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</si>
  <si>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</si>
  <si>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</si>
  <si>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</si>
  <si>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</si>
  <si>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</si>
  <si>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</si>
  <si>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</si>
  <si>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</si>
  <si>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</si>
  <si>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</si>
  <si>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</si>
  <si>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</si>
  <si>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</si>
  <si>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</si>
  <si>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</si>
  <si>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</si>
  <si>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</si>
  <si>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</si>
  <si>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</si>
  <si>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</si>
  <si>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</si>
  <si>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</si>
  <si>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</si>
  <si>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</si>
  <si>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</si>
  <si>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</si>
  <si>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</si>
  <si>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</si>
  <si>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</si>
  <si>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</si>
  <si>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</si>
  <si>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</si>
  <si>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</si>
  <si>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</si>
  <si>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</si>
  <si>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</si>
  <si>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</si>
  <si>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</si>
  <si>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</si>
  <si>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</si>
  <si>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</si>
  <si>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</si>
  <si>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</si>
  <si>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</si>
  <si>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</si>
  <si>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</si>
  <si>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</si>
  <si>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</si>
  <si>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</si>
  <si>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</si>
  <si>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</si>
  <si>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</si>
  <si>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</si>
  <si>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</si>
  <si>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</si>
  <si>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</si>
  <si>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</si>
  <si>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</si>
  <si>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</si>
  <si>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</si>
  <si>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</si>
  <si>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</si>
  <si>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</si>
  <si>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</si>
  <si>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</si>
  <si>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</si>
  <si>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</si>
  <si>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</si>
  <si>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</si>
  <si>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</si>
  <si>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</si>
  <si>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</si>
  <si>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</si>
  <si>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</si>
  <si>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</si>
  <si>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</si>
  <si>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</si>
  <si>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</si>
  <si>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</si>
  <si>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</si>
  <si>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</si>
  <si>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</si>
  <si>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</si>
  <si>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</si>
  <si>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</si>
  <si>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</si>
  <si>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</si>
  <si>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</si>
  <si>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</si>
  <si>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</si>
  <si>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</si>
  <si>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</si>
  <si>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</si>
  <si>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</si>
  <si>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</si>
  <si>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</si>
  <si>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</si>
  <si>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</si>
  <si>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</si>
  <si>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</si>
  <si>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</si>
  <si>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</si>
  <si>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</si>
  <si>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</si>
  <si>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</si>
  <si>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</si>
  <si>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</si>
  <si>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</si>
  <si>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</si>
  <si>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</si>
  <si>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</si>
  <si>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</si>
  <si>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</si>
  <si>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</si>
  <si>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</si>
  <si>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</si>
  <si>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</si>
  <si>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</si>
  <si>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</si>
  <si>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</si>
  <si>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</si>
  <si>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</si>
  <si>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</si>
  <si>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</si>
  <si>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</si>
  <si>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</si>
  <si>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</si>
  <si>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</si>
  <si>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</si>
  <si>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</si>
  <si>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</si>
  <si>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</si>
  <si>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</si>
  <si>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</si>
  <si>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</si>
  <si>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</si>
  <si>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</si>
  <si>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</si>
  <si>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</si>
  <si>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</si>
  <si>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</si>
  <si>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</si>
  <si>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</si>
  <si>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</si>
  <si>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</si>
  <si>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</si>
  <si>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</si>
  <si>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</si>
  <si>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</si>
  <si>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</si>
  <si>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</si>
  <si>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</si>
  <si>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</si>
  <si>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</si>
  <si>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</si>
  <si>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</si>
  <si>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</si>
  <si>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</si>
  <si>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</si>
  <si>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</si>
  <si>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</si>
  <si>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</si>
  <si>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</si>
  <si>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</si>
  <si>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</si>
  <si>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</si>
  <si>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</si>
  <si>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</si>
  <si>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</si>
  <si>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</si>
  <si>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</si>
  <si>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</si>
  <si>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</si>
  <si>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</si>
  <si>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</si>
  <si>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</si>
  <si>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</si>
  <si>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</si>
  <si>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</si>
  <si>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</si>
  <si>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</si>
  <si>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</si>
  <si>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</si>
  <si>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</si>
  <si>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</si>
  <si>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</si>
  <si>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</si>
  <si>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</si>
  <si>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</si>
  <si>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</si>
  <si>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</si>
  <si>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</si>
  <si>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</si>
  <si>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</si>
  <si>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</si>
  <si>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</si>
  <si>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</si>
  <si>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</si>
  <si>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</si>
  <si>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</si>
  <si>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</si>
  <si>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</si>
  <si>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</si>
  <si>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</si>
  <si>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</si>
  <si>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</si>
  <si>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</si>
  <si>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</si>
  <si>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</si>
  <si>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</si>
  <si>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</si>
  <si>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</si>
  <si>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</si>
  <si>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</si>
  <si>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</si>
  <si>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</si>
  <si>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</si>
  <si>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</si>
  <si>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</si>
  <si>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</si>
  <si>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</si>
  <si>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</si>
  <si>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</si>
  <si>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</si>
  <si>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</si>
  <si>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</si>
  <si>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</si>
  <si>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</si>
  <si>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</si>
  <si>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</si>
  <si>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</si>
  <si>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</si>
  <si>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</si>
  <si>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</si>
  <si>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</si>
  <si>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</si>
  <si>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</si>
  <si>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</si>
  <si>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</si>
  <si>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</si>
  <si>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</si>
  <si>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</si>
  <si>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</si>
  <si>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</si>
  <si>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</si>
  <si>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</si>
  <si>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</si>
  <si>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</si>
  <si>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</si>
  <si>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</si>
  <si>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</si>
  <si>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</si>
  <si>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</si>
  <si>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</si>
  <si>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</si>
  <si>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</si>
  <si>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</si>
  <si>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</si>
  <si>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</si>
  <si>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</si>
  <si>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</si>
  <si>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</si>
  <si>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</si>
  <si>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</si>
  <si>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</si>
  <si>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</si>
  <si>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</si>
  <si>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</si>
  <si>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</si>
  <si>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</si>
  <si>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</si>
  <si>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</si>
  <si>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</si>
  <si>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</si>
  <si>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</si>
  <si>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</si>
  <si>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</si>
  <si>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</si>
  <si>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</si>
  <si>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</si>
  <si>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</si>
  <si>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</si>
  <si>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</si>
  <si>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</si>
  <si>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</si>
  <si>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</si>
  <si>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</si>
  <si>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</si>
  <si>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</si>
  <si>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</si>
  <si>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</si>
  <si>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</si>
  <si>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</si>
  <si>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</si>
  <si>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</si>
  <si>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</si>
  <si>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</si>
  <si>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</si>
  <si>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</si>
  <si>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</si>
  <si>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</si>
  <si>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</si>
  <si>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</si>
  <si>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</si>
  <si>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</si>
  <si>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</si>
  <si>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</si>
  <si>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</si>
  <si>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</si>
  <si>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</si>
  <si>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</si>
  <si>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</si>
  <si>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</si>
  <si>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</si>
  <si>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</si>
  <si>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</si>
  <si>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</si>
  <si>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</si>
  <si>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</si>
  <si>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</si>
  <si>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</si>
  <si>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</si>
  <si>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</si>
  <si>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</si>
  <si>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</si>
  <si>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</si>
  <si>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</si>
  <si>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</si>
  <si>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</si>
  <si>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</si>
  <si>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</si>
  <si>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</si>
  <si>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</si>
  <si>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</si>
  <si>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</si>
  <si>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</si>
  <si>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</si>
  <si>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</si>
  <si>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</si>
  <si>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</si>
  <si>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</si>
  <si>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</si>
  <si>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</si>
  <si>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</si>
  <si>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</si>
  <si>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</si>
  <si>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</si>
  <si>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</si>
  <si>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</si>
  <si>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</si>
  <si>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</si>
  <si>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</si>
  <si>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</si>
  <si>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</si>
  <si>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</si>
  <si>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</si>
  <si>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</si>
  <si>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</si>
  <si>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</si>
  <si>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</si>
  <si>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</si>
  <si>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</si>
  <si>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</si>
  <si>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</si>
  <si>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</si>
  <si>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</si>
  <si>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</si>
  <si>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</si>
  <si>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</si>
  <si>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</si>
  <si>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</si>
  <si>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</si>
  <si>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</si>
  <si>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</si>
  <si>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</si>
  <si>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</si>
  <si>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</si>
  <si>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</si>
  <si>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</si>
  <si>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</si>
  <si>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</si>
  <si>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</si>
  <si>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</si>
  <si>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</si>
  <si>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</si>
  <si>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</si>
  <si>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</si>
  <si>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</si>
  <si>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</si>
  <si>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</si>
  <si>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</si>
  <si>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</si>
  <si>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</si>
  <si>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</si>
  <si>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</si>
  <si>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</si>
  <si>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</si>
  <si>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</si>
  <si>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</si>
  <si>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</si>
  <si>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</si>
  <si>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</si>
  <si>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</si>
  <si>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</si>
  <si>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</si>
  <si>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</si>
  <si>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</si>
  <si>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</si>
  <si>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</si>
  <si>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</si>
  <si>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</si>
  <si>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</si>
  <si>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</si>
  <si>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</si>
  <si>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</si>
  <si>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</si>
  <si>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</si>
  <si>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</si>
  <si>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</si>
  <si>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</si>
  <si>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</si>
  <si>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</si>
  <si>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</si>
  <si>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</si>
  <si>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</si>
  <si>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</si>
  <si>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</si>
  <si>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</si>
  <si>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</si>
  <si>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</si>
  <si>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</si>
  <si>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</si>
  <si>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</si>
  <si>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</si>
  <si>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</si>
  <si>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</si>
  <si>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</si>
  <si>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</si>
  <si>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</si>
  <si>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</si>
  <si>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</si>
  <si>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</si>
  <si>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</si>
  <si>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</si>
  <si>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</si>
  <si>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</si>
  <si>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</si>
  <si>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</si>
  <si>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</si>
  <si>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</si>
  <si>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</si>
  <si>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</si>
  <si>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</si>
  <si>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</si>
  <si>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</si>
  <si>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</si>
  <si>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</si>
  <si>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</si>
  <si>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</si>
  <si>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</si>
  <si>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</si>
  <si>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</si>
  <si>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</si>
  <si>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</si>
  <si>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</si>
  <si>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</si>
  <si>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</si>
  <si>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</si>
  <si>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</si>
  <si>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</si>
  <si>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</si>
  <si>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</si>
  <si>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</si>
  <si>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</si>
  <si>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</si>
  <si>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</si>
  <si>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</si>
  <si>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</si>
  <si>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</si>
  <si>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</si>
  <si>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</si>
  <si>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</si>
  <si>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</si>
  <si>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</si>
  <si>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</si>
  <si>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</si>
  <si>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</si>
  <si>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</si>
  <si>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</si>
  <si>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</si>
  <si>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</si>
  <si>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</si>
  <si>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</si>
  <si>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</si>
  <si>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</si>
  <si>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</si>
  <si>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</si>
  <si>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</si>
  <si>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</si>
  <si>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</si>
  <si>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</si>
  <si>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</si>
  <si>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</si>
  <si>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</si>
  <si>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</si>
  <si>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</si>
  <si>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</si>
  <si>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</si>
  <si>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</si>
  <si>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</si>
  <si>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</si>
  <si>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</si>
  <si>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</si>
  <si>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</si>
  <si>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</si>
  <si>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</si>
  <si>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</si>
  <si>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</si>
  <si>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</si>
  <si>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</si>
  <si>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</si>
  <si>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</si>
  <si>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</si>
  <si>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</si>
  <si>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</si>
  <si>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</si>
  <si>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</si>
  <si>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</si>
  <si>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</si>
  <si>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</si>
  <si>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</si>
  <si>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</si>
  <si>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</si>
  <si>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</si>
  <si>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</si>
  <si>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</si>
  <si>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</si>
  <si>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</si>
  <si>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</si>
  <si>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</si>
  <si>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</si>
  <si>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</si>
  <si>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</si>
  <si>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</si>
  <si>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</si>
  <si>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</si>
  <si>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</si>
  <si>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</si>
  <si>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</si>
  <si>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</si>
  <si>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</si>
  <si>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</si>
  <si>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</si>
  <si>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</si>
  <si>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</si>
  <si>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</si>
  <si>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</si>
  <si>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</si>
  <si>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</si>
  <si>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</si>
  <si>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</si>
  <si>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</si>
  <si>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</si>
  <si>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</si>
  <si>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</si>
  <si>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</si>
  <si>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</si>
  <si>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</si>
  <si>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</si>
  <si>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</si>
  <si>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</si>
  <si>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</si>
  <si>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</si>
  <si>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</si>
  <si>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</si>
  <si>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</si>
  <si>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</si>
  <si>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</si>
  <si>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</si>
  <si>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</si>
  <si>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</si>
  <si>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</si>
  <si>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</si>
  <si>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</si>
  <si>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</si>
  <si>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</si>
  <si>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</si>
  <si>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</si>
  <si>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</si>
  <si>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</si>
  <si>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</si>
  <si>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</si>
  <si>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</si>
  <si>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</si>
  <si>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</si>
  <si>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</si>
  <si>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</si>
  <si>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</si>
  <si>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</si>
  <si>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</si>
  <si>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</si>
  <si>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</si>
  <si>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</si>
  <si>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</si>
  <si>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</si>
  <si>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</si>
  <si>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</si>
  <si>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</si>
  <si>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</si>
  <si>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</si>
  <si>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</si>
  <si>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</si>
  <si>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</si>
  <si>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</si>
  <si>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</si>
  <si>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</si>
  <si>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</si>
  <si>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</si>
  <si>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</si>
  <si>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</si>
  <si>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</si>
  <si>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</si>
  <si>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</si>
  <si>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</si>
  <si>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</si>
  <si>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</si>
  <si>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</si>
  <si>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</si>
  <si>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</si>
  <si>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</si>
  <si>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</si>
  <si>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</si>
  <si>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</si>
  <si>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</si>
  <si>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</si>
  <si>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</si>
  <si>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</si>
  <si>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</si>
  <si>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</si>
  <si>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</si>
  <si>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</si>
  <si>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</si>
  <si>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</si>
  <si>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</si>
  <si>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</si>
  <si>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</si>
  <si>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</si>
  <si>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</si>
  <si>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</si>
  <si>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</si>
  <si>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</si>
  <si>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</si>
  <si>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</si>
  <si>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</si>
  <si>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</si>
  <si>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</si>
  <si>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</si>
  <si>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</si>
  <si>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</si>
  <si>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</si>
  <si>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</si>
  <si>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</si>
  <si>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</si>
  <si>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</si>
  <si>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</si>
  <si>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</si>
  <si>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</si>
  <si>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</si>
  <si>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</si>
  <si>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</si>
  <si>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</si>
  <si>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</si>
  <si>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</si>
  <si>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</si>
  <si>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</si>
  <si>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</si>
  <si>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</si>
  <si>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</si>
  <si>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</si>
  <si>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</si>
  <si>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</si>
  <si>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</si>
  <si>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</si>
  <si>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</si>
  <si>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</si>
  <si>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</si>
  <si>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</si>
  <si>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</si>
  <si>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</si>
  <si>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</si>
  <si>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</si>
  <si>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</si>
  <si>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</si>
  <si>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</si>
  <si>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</si>
  <si>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</si>
  <si>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</si>
  <si>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</si>
  <si>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</si>
  <si>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</si>
  <si>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</si>
  <si>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</si>
  <si>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</si>
  <si>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</si>
  <si>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</si>
  <si>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</si>
  <si>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</si>
  <si>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</si>
  <si>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</si>
  <si>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</si>
  <si>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</si>
  <si>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</si>
  <si>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</si>
  <si>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</si>
  <si>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</si>
  <si>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</si>
  <si>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</si>
  <si>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</si>
  <si>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</si>
  <si>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</si>
  <si>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</si>
  <si>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</si>
  <si>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</si>
  <si>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</si>
  <si>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</si>
  <si>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</si>
  <si>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</si>
  <si>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</si>
  <si>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</si>
  <si>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</si>
  <si>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</si>
  <si>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</si>
  <si>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</si>
  <si>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</si>
  <si>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</si>
  <si>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</si>
  <si>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</si>
  <si>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</si>
  <si>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</si>
  <si>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</si>
  <si>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</si>
  <si>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</si>
  <si>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</si>
  <si>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</si>
  <si>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</si>
  <si>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</si>
  <si>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</si>
  <si>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</si>
  <si>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</si>
  <si>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</si>
  <si>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</si>
  <si>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</si>
  <si>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</si>
  <si>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</si>
  <si>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</si>
  <si>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</si>
  <si>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</si>
  <si>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</si>
  <si>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</si>
  <si>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</si>
  <si>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</si>
  <si>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</si>
  <si>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</si>
  <si>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</si>
  <si>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</si>
  <si>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</si>
  <si>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</si>
  <si>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</si>
  <si>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</si>
  <si>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</si>
  <si>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</si>
  <si>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</si>
  <si>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</si>
  <si>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</si>
  <si>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</si>
  <si>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</si>
  <si>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</si>
  <si>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</si>
  <si>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</si>
  <si>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</si>
  <si>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</si>
  <si>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</si>
  <si>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</si>
  <si>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</si>
  <si>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</si>
  <si>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</si>
  <si>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</si>
  <si>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</si>
  <si>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</si>
  <si>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</si>
  <si>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</si>
  <si>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</si>
  <si>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</si>
  <si>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</si>
  <si>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</si>
  <si>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</si>
  <si>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</si>
  <si>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</si>
  <si>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</si>
  <si>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</si>
  <si>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</si>
  <si>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</si>
  <si>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</si>
  <si>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</si>
  <si>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</si>
  <si>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</si>
  <si>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</si>
  <si>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</si>
  <si>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</si>
  <si>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</si>
  <si>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</si>
  <si>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</si>
  <si>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</si>
  <si>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</si>
  <si>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</si>
  <si>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</si>
  <si>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</si>
  <si>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</si>
  <si>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</si>
  <si>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</si>
  <si>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</si>
  <si>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</si>
  <si>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</si>
  <si>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</si>
  <si>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</si>
  <si>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</si>
  <si>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</si>
  <si>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</si>
  <si>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</si>
  <si>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</si>
  <si>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</si>
  <si>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</si>
  <si>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</si>
  <si>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</si>
  <si>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</si>
  <si>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</si>
  <si>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</si>
  <si>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</si>
  <si>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</si>
  <si>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</si>
  <si>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</si>
  <si>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</si>
  <si>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</si>
  <si>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</si>
  <si>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</si>
  <si>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</si>
  <si>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</si>
  <si>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</si>
  <si>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</si>
  <si>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</si>
  <si>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</si>
  <si>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</si>
  <si>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</si>
  <si>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</si>
  <si>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</si>
  <si>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</si>
  <si>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</si>
  <si>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</si>
  <si>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</si>
  <si>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</si>
  <si>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</si>
  <si>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</si>
  <si>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</si>
  <si>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</si>
  <si>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</si>
  <si>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</si>
  <si>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</si>
  <si>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</si>
  <si>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</si>
  <si>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</si>
  <si>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</si>
  <si>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</si>
  <si>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</si>
  <si>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</si>
  <si>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</si>
  <si>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</si>
  <si>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</si>
  <si>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</si>
  <si>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</si>
  <si>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</si>
  <si>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</si>
  <si>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</si>
  <si>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</si>
  <si>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</si>
  <si>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</si>
  <si>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</si>
  <si>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</si>
  <si>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</si>
  <si>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</si>
  <si>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</si>
  <si>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</si>
  <si>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</si>
  <si>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</si>
  <si>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</si>
  <si>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</si>
  <si>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</si>
  <si>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</si>
  <si>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</si>
  <si>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</si>
  <si>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</si>
  <si>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</si>
  <si>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</si>
  <si>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</si>
  <si>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</si>
  <si>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</si>
  <si>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</si>
  <si>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</si>
  <si>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</si>
  <si>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</si>
  <si>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</si>
  <si>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</si>
  <si>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</si>
  <si>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</si>
  <si>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</si>
  <si>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</si>
  <si>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</si>
  <si>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</si>
  <si>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</si>
  <si>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</si>
  <si>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</si>
  <si>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</si>
  <si>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</si>
  <si>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</si>
  <si>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</si>
  <si>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</si>
  <si>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</si>
  <si>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</si>
  <si>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</si>
  <si>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</si>
  <si>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</si>
  <si>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</si>
  <si>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</si>
  <si>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</si>
  <si>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</si>
  <si>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</si>
  <si>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</si>
  <si>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</si>
  <si>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</si>
  <si>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</si>
  <si>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</si>
  <si>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</si>
  <si>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</si>
  <si>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</si>
  <si>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</si>
  <si>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</si>
  <si>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</si>
  <si>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</si>
  <si>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</si>
  <si>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</si>
  <si>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</si>
  <si>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</si>
  <si>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</si>
  <si>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</si>
  <si>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</si>
  <si>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</si>
  <si>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</si>
  <si>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</si>
  <si>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</si>
  <si>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</si>
  <si>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</si>
  <si>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</si>
  <si>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</si>
  <si>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</si>
  <si>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</si>
  <si>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</si>
  <si>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</si>
  <si>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</si>
  <si>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</si>
  <si>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</si>
  <si>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</si>
  <si>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</si>
  <si>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</si>
  <si>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</si>
  <si>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</si>
  <si>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</si>
  <si>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</si>
  <si>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</si>
  <si>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</si>
  <si>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</si>
  <si>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</si>
  <si>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</si>
  <si>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</si>
  <si>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</si>
  <si>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</si>
  <si>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</si>
  <si>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</si>
  <si>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</si>
  <si>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</si>
  <si>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</si>
  <si>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</si>
  <si>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</si>
  <si>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</si>
  <si>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</si>
  <si>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</si>
  <si>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</si>
  <si>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</si>
  <si>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</si>
  <si>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</si>
  <si>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</si>
  <si>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</si>
  <si>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</si>
  <si>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</si>
  <si>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</si>
  <si>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</si>
  <si>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</si>
  <si>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</si>
  <si>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</si>
  <si>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</si>
  <si>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</si>
  <si>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</si>
  <si>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</si>
  <si>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</si>
  <si>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</si>
  <si>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</si>
  <si>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</si>
  <si>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</si>
  <si>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</si>
  <si>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</si>
  <si>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</si>
  <si>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</si>
  <si>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</si>
  <si>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</si>
  <si>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</si>
  <si>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</si>
  <si>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</si>
  <si>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</si>
  <si>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</si>
  <si>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</si>
  <si>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</si>
  <si>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</si>
  <si>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</si>
  <si>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</si>
  <si>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</si>
  <si>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</si>
  <si>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</si>
  <si>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</si>
  <si>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</si>
  <si>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</si>
  <si>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</si>
  <si>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</si>
  <si>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</si>
  <si>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</si>
  <si>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</si>
  <si>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</si>
  <si>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</si>
  <si>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</si>
  <si>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</si>
  <si>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</si>
  <si>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</si>
  <si>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</si>
  <si>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</si>
  <si>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</si>
  <si>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</si>
  <si>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</si>
  <si>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</si>
  <si>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</si>
  <si>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</si>
  <si>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</si>
  <si>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</si>
  <si>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</si>
  <si>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</si>
  <si>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</si>
  <si>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</si>
  <si>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</si>
  <si>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</si>
  <si>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</si>
  <si>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</si>
  <si>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</si>
  <si>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</si>
  <si>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</si>
  <si>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</si>
  <si>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</si>
  <si>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</si>
  <si>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</si>
  <si>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</si>
  <si>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</si>
  <si>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</si>
  <si>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</si>
  <si>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</si>
  <si>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</si>
  <si>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</si>
  <si>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</si>
  <si>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</si>
  <si>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</si>
  <si>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</si>
  <si>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</si>
  <si>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</si>
  <si>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</si>
  <si>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</si>
  <si>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</si>
  <si>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</si>
  <si>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</si>
  <si>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</si>
  <si>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</si>
  <si>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</si>
  <si>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</si>
  <si>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</si>
  <si>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</si>
  <si>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</si>
  <si>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</si>
  <si>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</si>
  <si>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</si>
  <si>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</si>
  <si>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</si>
  <si>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</si>
  <si>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</si>
  <si>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</si>
  <si>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</si>
  <si>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</si>
  <si>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</si>
  <si>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</si>
  <si>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</si>
  <si>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</si>
  <si>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</si>
  <si>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</si>
  <si>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</si>
  <si>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</si>
  <si>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</si>
  <si>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</si>
  <si>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</si>
  <si>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</si>
  <si>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</si>
  <si>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</si>
  <si>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</si>
  <si>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</si>
  <si>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</si>
  <si>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</si>
  <si>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</si>
  <si>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</si>
  <si>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</si>
  <si>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</si>
  <si>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</si>
  <si>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</si>
  <si>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</si>
  <si>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</si>
  <si>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</si>
  <si>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</si>
  <si>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</si>
  <si>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</si>
  <si>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</si>
  <si>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</si>
  <si>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</si>
  <si>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</si>
  <si>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</si>
  <si>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</si>
  <si>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</si>
  <si>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</si>
  <si>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</si>
  <si>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</si>
  <si>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</si>
  <si>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</si>
  <si>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</si>
  <si>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</si>
  <si>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</si>
  <si>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</si>
  <si>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</si>
  <si>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</si>
  <si>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</si>
  <si>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</si>
  <si>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</si>
  <si>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</si>
  <si>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</si>
  <si>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</si>
  <si>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</si>
  <si>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</si>
  <si>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</si>
  <si>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</si>
  <si>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</si>
  <si>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</si>
  <si>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</si>
  <si>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</si>
  <si>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</si>
  <si>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</si>
  <si>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</si>
  <si>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</si>
  <si>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</si>
  <si>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</si>
  <si>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</si>
  <si>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</si>
  <si>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</si>
  <si>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</si>
  <si>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</si>
  <si>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</si>
  <si>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</si>
  <si>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</si>
  <si>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</si>
  <si>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</si>
  <si>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</si>
  <si>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</si>
  <si>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</si>
  <si>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</si>
  <si>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</si>
  <si>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</si>
  <si>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</si>
  <si>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</si>
  <si>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</si>
  <si>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</si>
  <si>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</si>
  <si>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</si>
  <si>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</si>
  <si>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</si>
  <si>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</si>
  <si>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</si>
  <si>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</si>
  <si>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</si>
  <si>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</si>
  <si>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</si>
  <si>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</si>
  <si>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</si>
  <si>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</si>
  <si>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</si>
  <si>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</si>
  <si>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</si>
  <si>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</si>
  <si>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</si>
  <si>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</si>
  <si>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</si>
  <si>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</si>
  <si>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</si>
  <si>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</si>
  <si>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</si>
  <si>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</si>
  <si>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</si>
  <si>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</si>
  <si>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</si>
  <si>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</si>
  <si>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</si>
  <si>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</si>
  <si>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</si>
  <si>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</si>
  <si>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</si>
  <si>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</si>
  <si>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</si>
  <si>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</si>
  <si>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</si>
  <si>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</si>
  <si>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</si>
  <si>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</si>
  <si>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</si>
  <si>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</si>
  <si>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</si>
  <si>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</si>
  <si>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</si>
  <si>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</si>
  <si>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</si>
  <si>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</si>
  <si>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</si>
  <si>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</si>
  <si>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</si>
  <si>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</si>
  <si>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</si>
  <si>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</si>
  <si>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</si>
  <si>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</si>
  <si>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</si>
  <si>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</si>
  <si>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</si>
  <si>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</si>
  <si>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</si>
  <si>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</si>
  <si>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</si>
  <si>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</si>
  <si>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</si>
  <si>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</si>
  <si>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</si>
  <si>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</si>
  <si>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</si>
  <si>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</si>
  <si>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</si>
  <si>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</si>
  <si>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</si>
  <si>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</si>
  <si>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</si>
  <si>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</si>
  <si>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</si>
  <si>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</si>
  <si>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</si>
  <si>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</si>
  <si>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</si>
  <si>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</si>
  <si>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</si>
  <si>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</si>
  <si>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</si>
  <si>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</si>
  <si>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</si>
  <si>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</si>
  <si>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</si>
  <si>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</si>
  <si>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</si>
  <si>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</si>
  <si>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</si>
  <si>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</si>
  <si>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</si>
  <si>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</si>
  <si>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</si>
  <si>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</si>
  <si>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</si>
  <si>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</si>
  <si>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</si>
  <si>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</si>
  <si>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</si>
  <si>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</si>
  <si>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</si>
  <si>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</si>
  <si>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</si>
  <si>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</si>
  <si>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</si>
  <si>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</si>
  <si>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</si>
  <si>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</si>
  <si>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</si>
  <si>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</si>
  <si>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</si>
  <si>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</si>
  <si>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</si>
  <si>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</si>
  <si>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</si>
  <si>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</si>
  <si>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</si>
  <si>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</si>
  <si>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</si>
  <si>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</si>
  <si>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</si>
  <si>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</si>
  <si>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</si>
  <si>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</si>
  <si>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</si>
  <si>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</si>
  <si>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</si>
  <si>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</si>
  <si>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</si>
  <si>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</si>
  <si>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</si>
  <si>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</si>
  <si>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</si>
  <si>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</si>
  <si>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</si>
  <si>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</si>
  <si>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</si>
  <si>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</si>
  <si>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</si>
  <si>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</si>
  <si>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</si>
  <si>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</si>
  <si>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</si>
  <si>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</si>
  <si>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</si>
  <si>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</si>
  <si>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</si>
  <si>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</si>
  <si>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</si>
  <si>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</si>
  <si>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</si>
  <si>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</si>
  <si>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</si>
  <si>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</si>
  <si>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</si>
  <si>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</si>
  <si>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</si>
  <si>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</si>
  <si>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</si>
  <si>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</si>
  <si>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</si>
  <si>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</si>
  <si>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</si>
  <si>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</si>
  <si>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</si>
  <si>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</si>
  <si>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</si>
  <si>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</si>
  <si>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</si>
  <si>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</si>
  <si>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</si>
  <si>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</si>
  <si>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</si>
  <si>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</si>
  <si>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</si>
  <si>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</si>
  <si>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</si>
  <si>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</si>
  <si>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</si>
  <si>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</si>
  <si>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</si>
  <si>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</si>
  <si>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</si>
  <si>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</si>
  <si>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</si>
  <si>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</si>
  <si>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</si>
  <si>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</si>
  <si>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</si>
  <si>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</si>
  <si>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</si>
  <si>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</si>
  <si>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</si>
  <si>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</si>
  <si>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</si>
  <si>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</si>
  <si>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</si>
  <si>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</si>
  <si>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</si>
  <si>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</si>
  <si>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</si>
  <si>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</si>
  <si>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</si>
  <si>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</si>
  <si>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</si>
  <si>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</si>
  <si>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</si>
  <si>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</si>
  <si>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</si>
  <si>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</si>
  <si>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</si>
  <si>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</si>
  <si>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</si>
  <si>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</si>
  <si>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</si>
  <si>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</si>
  <si>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</si>
  <si>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</si>
  <si>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</si>
  <si>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</si>
  <si>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</si>
  <si>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</si>
  <si>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</si>
  <si>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</si>
  <si>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</si>
  <si>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</si>
  <si>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</si>
  <si>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</si>
  <si>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</si>
  <si>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</si>
  <si>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</si>
  <si>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</si>
  <si>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</si>
  <si>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</si>
  <si>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</si>
  <si>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</si>
  <si>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</si>
  <si>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</si>
  <si>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</si>
  <si>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</si>
  <si>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</si>
  <si>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</si>
  <si>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</si>
  <si>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</si>
  <si>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</si>
  <si>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</si>
  <si>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</si>
  <si>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</si>
  <si>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</si>
  <si>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</si>
  <si>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</si>
  <si>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</si>
  <si>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</si>
  <si>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</si>
  <si>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</si>
  <si>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</si>
  <si>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</si>
  <si>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</si>
  <si>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</si>
  <si>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</si>
  <si>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</si>
  <si>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</si>
  <si>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</si>
  <si>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</si>
  <si>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</si>
  <si>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</si>
  <si>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</si>
  <si>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</si>
  <si>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</si>
  <si>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</si>
  <si>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</si>
  <si>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</si>
  <si>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</si>
  <si>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</si>
  <si>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</si>
  <si>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</si>
  <si>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</si>
  <si>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</si>
  <si>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</si>
  <si>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</si>
  <si>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</si>
  <si>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</si>
  <si>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</si>
  <si>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</si>
  <si>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</si>
  <si>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</si>
  <si>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</si>
  <si>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</si>
  <si>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</si>
  <si>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</si>
  <si>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</si>
  <si>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</si>
  <si>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</si>
  <si>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</si>
  <si>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</si>
  <si>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</si>
  <si>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</si>
  <si>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</si>
  <si>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</si>
  <si>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</si>
  <si>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</si>
  <si>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</si>
  <si>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</si>
  <si>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</si>
  <si>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</si>
  <si>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</si>
  <si>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</si>
  <si>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</si>
  <si>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</si>
  <si>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</si>
  <si>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</si>
  <si>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</si>
  <si>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</si>
  <si>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</si>
  <si>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</si>
  <si>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</si>
  <si>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</si>
  <si>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</si>
  <si>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</si>
  <si>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</si>
  <si>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</si>
  <si>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</si>
  <si>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</si>
  <si>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</si>
  <si>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</si>
  <si>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</si>
  <si>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</si>
  <si>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</si>
  <si>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</si>
  <si>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</si>
  <si>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</si>
  <si>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</si>
  <si>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</si>
  <si>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</si>
  <si>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</si>
  <si>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</si>
  <si>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</si>
  <si>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</si>
  <si>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</si>
  <si>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</si>
  <si>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</si>
  <si>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</si>
  <si>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</si>
  <si>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</si>
  <si>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</si>
  <si>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</si>
  <si>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</si>
  <si>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</si>
  <si>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</si>
  <si>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</si>
  <si>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</si>
  <si>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</si>
  <si>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</si>
  <si>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</si>
  <si>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</si>
  <si>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</si>
  <si>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</si>
  <si>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</si>
  <si>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</si>
  <si>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</si>
  <si>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</si>
  <si>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</si>
  <si>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</si>
  <si>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</si>
  <si>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</si>
  <si>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</si>
  <si>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</si>
  <si>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</si>
  <si>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</si>
  <si>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</si>
  <si>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</si>
  <si>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</si>
  <si>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</si>
  <si>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</si>
  <si>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</si>
  <si>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</si>
  <si>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</si>
  <si>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</si>
  <si>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</si>
  <si>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</si>
  <si>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</si>
  <si>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</si>
  <si>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</si>
  <si>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</si>
  <si>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</si>
  <si>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</si>
  <si>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</si>
  <si>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</si>
  <si>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</si>
  <si>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</si>
  <si>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</si>
  <si>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</si>
  <si>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</si>
  <si>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</si>
  <si>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</si>
  <si>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</si>
  <si>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</si>
  <si>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</si>
  <si>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</si>
  <si>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</si>
  <si>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</si>
  <si>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</si>
  <si>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</si>
  <si>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</si>
  <si>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</si>
  <si>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</si>
  <si>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</si>
  <si>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</si>
  <si>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</si>
  <si>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</si>
  <si>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</si>
  <si>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</si>
  <si>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</si>
  <si>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</si>
  <si>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</si>
  <si>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</si>
  <si>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</si>
  <si>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</si>
  <si>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</si>
  <si>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</si>
  <si>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</si>
  <si>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</si>
  <si>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</si>
  <si>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</si>
  <si>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</si>
  <si>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</si>
  <si>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</si>
  <si>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</si>
  <si>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</si>
  <si>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</si>
  <si>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</si>
  <si>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</si>
  <si>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</si>
  <si>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</si>
  <si>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</si>
  <si>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</si>
  <si>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</si>
  <si>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</si>
  <si>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</si>
  <si>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</si>
  <si>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</si>
  <si>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</si>
  <si>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</si>
  <si>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</si>
  <si>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</si>
  <si>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</si>
  <si>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</si>
  <si>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</si>
  <si>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</si>
  <si>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</si>
  <si>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</si>
  <si>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</si>
  <si>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</si>
  <si>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</si>
  <si>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</si>
  <si>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</si>
  <si>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</si>
  <si>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</si>
  <si>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</si>
  <si>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</si>
  <si>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</si>
  <si>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</si>
  <si>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</si>
  <si>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</si>
  <si>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</si>
  <si>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</si>
  <si>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</si>
  <si>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</si>
  <si>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</si>
  <si>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</si>
  <si>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</si>
  <si>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</si>
  <si>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</si>
  <si>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</si>
  <si>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</si>
  <si>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</si>
  <si>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</si>
  <si>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</si>
  <si>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</si>
  <si>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</si>
  <si>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</si>
  <si>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</si>
  <si>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</si>
  <si>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</si>
  <si>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</si>
  <si>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</si>
  <si>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</si>
  <si>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</si>
  <si>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</si>
  <si>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</si>
  <si>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</si>
  <si>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</si>
  <si>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</si>
  <si>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</si>
  <si>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</si>
  <si>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</si>
  <si>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</si>
  <si>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</si>
  <si>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</si>
  <si>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</si>
  <si>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</si>
  <si>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</si>
  <si>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</si>
  <si>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</si>
  <si>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</si>
  <si>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</si>
  <si>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</si>
  <si>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</si>
  <si>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</si>
  <si>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</si>
  <si>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</si>
  <si>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</si>
  <si>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</si>
  <si>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</si>
  <si>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</si>
  <si>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</si>
  <si>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</si>
  <si>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</si>
  <si>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</si>
  <si>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</si>
  <si>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</si>
  <si>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</si>
  <si>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</si>
  <si>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</si>
  <si>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</si>
  <si>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</si>
  <si>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</si>
  <si>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</si>
  <si>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</si>
  <si>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</si>
  <si>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</si>
  <si>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</si>
  <si>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</si>
  <si>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</si>
  <si>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</si>
  <si>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</si>
  <si>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</si>
  <si>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</si>
  <si>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</si>
  <si>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</si>
  <si>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</si>
  <si>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</si>
  <si>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</si>
  <si>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</si>
  <si>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</si>
  <si>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</si>
  <si>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</si>
  <si>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</si>
  <si>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</si>
  <si>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</si>
  <si>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</si>
  <si>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</si>
  <si>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</si>
  <si>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</si>
  <si>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</si>
  <si>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</si>
  <si>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</si>
  <si>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</si>
  <si>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</si>
  <si>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</si>
  <si>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</si>
  <si>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</si>
  <si>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</si>
  <si>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</si>
  <si>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</si>
  <si>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</si>
  <si>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</si>
  <si>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</si>
  <si>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</si>
  <si>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</si>
  <si>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</si>
  <si>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</si>
  <si>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</si>
  <si>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</si>
  <si>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</si>
  <si>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</si>
  <si>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</si>
  <si>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</si>
  <si>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</si>
  <si>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</si>
  <si>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</si>
  <si>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</si>
  <si>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</si>
  <si>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</si>
  <si>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</si>
  <si>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</si>
  <si>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</si>
  <si>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</si>
  <si>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</si>
  <si>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</si>
  <si>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</si>
  <si>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</si>
  <si>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</si>
  <si>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</si>
  <si>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</si>
  <si>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</si>
  <si>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</si>
  <si>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</si>
  <si>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</si>
  <si>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</si>
  <si>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</si>
  <si>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</si>
  <si>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</si>
  <si>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</si>
  <si>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</si>
  <si>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</si>
  <si>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</si>
  <si>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</si>
  <si>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</si>
  <si>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</si>
  <si>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</si>
  <si>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</si>
  <si>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</si>
  <si>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</si>
  <si>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</si>
  <si>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</si>
  <si>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</si>
  <si>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</si>
  <si>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</si>
  <si>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</si>
  <si>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</si>
  <si>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</si>
  <si>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</si>
  <si>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</si>
  <si>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</si>
  <si>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</si>
  <si>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</si>
  <si>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</si>
  <si>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</si>
  <si>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</si>
  <si>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</si>
  <si>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</si>
  <si>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</si>
  <si>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</si>
  <si>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</si>
  <si>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</si>
  <si>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</si>
  <si>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</si>
  <si>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</si>
  <si>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</si>
  <si>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</si>
  <si>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</si>
  <si>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</si>
  <si>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</si>
  <si>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</si>
  <si>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</si>
  <si>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</si>
  <si>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</si>
  <si>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</si>
  <si>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</si>
  <si>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</si>
  <si>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</si>
  <si>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</si>
  <si>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</si>
  <si>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</si>
  <si>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</si>
  <si>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</si>
  <si>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</si>
  <si>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</si>
  <si>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</si>
  <si>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</si>
  <si>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</si>
  <si>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</si>
  <si>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</si>
  <si>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</si>
  <si>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</si>
  <si>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</si>
  <si>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</si>
  <si>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</si>
  <si>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</si>
  <si>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</si>
  <si>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</si>
  <si>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</si>
  <si>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</si>
  <si>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</si>
  <si>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</si>
  <si>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</si>
  <si>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</si>
  <si>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</si>
  <si>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</si>
  <si>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</si>
  <si>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</si>
  <si>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</si>
  <si>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</si>
  <si>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</si>
  <si>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</si>
  <si>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</si>
  <si>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</si>
  <si>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</si>
  <si>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</si>
  <si>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</si>
  <si>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</si>
  <si>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</si>
  <si>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</si>
  <si>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</si>
  <si>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</si>
  <si>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</si>
  <si>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</si>
  <si>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</si>
  <si>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</si>
  <si>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</si>
  <si>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</si>
  <si>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</si>
  <si>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</si>
  <si>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</si>
  <si>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</si>
  <si>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</si>
  <si>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</si>
  <si>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</si>
  <si>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</si>
  <si>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</si>
  <si>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</si>
  <si>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</si>
  <si>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</si>
  <si>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</si>
  <si>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</si>
  <si>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</si>
  <si>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</si>
  <si>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</si>
  <si>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</si>
  <si>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</si>
  <si>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</si>
  <si>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</si>
  <si>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</si>
  <si>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</si>
  <si>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</si>
  <si>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</si>
  <si>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</si>
  <si>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</si>
  <si>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</si>
  <si>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</si>
  <si>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</si>
  <si>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</si>
  <si>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</si>
  <si>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</si>
  <si>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</si>
  <si>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</si>
  <si>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</si>
  <si>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</si>
  <si>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</si>
  <si>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</si>
  <si>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</si>
  <si>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</si>
  <si>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</si>
  <si>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</si>
  <si>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</si>
  <si>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</si>
  <si>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</si>
  <si>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</si>
  <si>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</si>
  <si>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</si>
  <si>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</si>
  <si>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</si>
  <si>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</si>
  <si>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</si>
  <si>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</si>
  <si>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</si>
  <si>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</si>
  <si>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</si>
  <si>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</si>
  <si>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</si>
  <si>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</si>
  <si>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</si>
  <si>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</si>
  <si>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</si>
  <si>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</si>
  <si>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</si>
  <si>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</si>
  <si>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</si>
  <si>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</si>
  <si>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</si>
  <si>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</si>
  <si>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</si>
  <si>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</si>
  <si>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</si>
  <si>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</si>
  <si>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</si>
  <si>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</si>
  <si>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</si>
  <si>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</si>
  <si>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</si>
  <si>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</si>
  <si>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</si>
  <si>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</si>
  <si>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</si>
  <si>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</si>
  <si>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</si>
  <si>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</si>
  <si>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</si>
  <si>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</si>
  <si>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</si>
  <si>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</si>
  <si>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</si>
  <si>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</si>
  <si>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</si>
  <si>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</si>
  <si>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</si>
  <si>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</si>
  <si>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</si>
  <si>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</si>
  <si>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</si>
  <si>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</si>
  <si>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</si>
  <si>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</si>
  <si>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</si>
  <si>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</si>
  <si>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</si>
  <si>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</si>
  <si>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</si>
  <si>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</si>
  <si>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</si>
  <si>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</si>
  <si>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</si>
  <si>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</si>
  <si>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</si>
  <si>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</si>
  <si>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</si>
  <si>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</si>
  <si>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</si>
  <si>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</si>
  <si>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</si>
  <si>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</si>
  <si>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</si>
  <si>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</si>
  <si>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</si>
  <si>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</si>
  <si>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</si>
  <si>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</si>
  <si>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</si>
  <si>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</si>
  <si>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</si>
  <si>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</si>
  <si>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</si>
  <si>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</si>
  <si>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</si>
  <si>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</si>
  <si>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</si>
  <si>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</si>
  <si>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</si>
  <si>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</si>
  <si>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</si>
  <si>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</si>
  <si>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</si>
  <si>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</si>
  <si>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</si>
  <si>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</si>
  <si>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</si>
  <si>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</si>
  <si>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</si>
  <si>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</si>
  <si>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</si>
  <si>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</si>
  <si>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</si>
  <si>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</si>
  <si>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</si>
  <si>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</si>
  <si>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</si>
  <si>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</si>
  <si>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</si>
  <si>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</si>
  <si>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</si>
  <si>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</si>
  <si>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</si>
  <si>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</si>
  <si>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</si>
  <si>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</si>
  <si>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</si>
  <si>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</si>
  <si>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</si>
  <si>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</si>
  <si>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</si>
  <si>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</si>
  <si>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</si>
  <si>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</si>
  <si>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</si>
  <si>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</si>
  <si>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</si>
  <si>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</si>
  <si>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</si>
  <si>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</si>
  <si>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</si>
  <si>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</si>
  <si>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</si>
  <si>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</si>
  <si>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</si>
  <si>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</si>
  <si>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</si>
  <si>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</si>
  <si>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</si>
  <si>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</si>
  <si>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</si>
  <si>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</si>
  <si>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</si>
  <si>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</si>
  <si>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</si>
  <si>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</si>
  <si>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</si>
  <si>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</si>
  <si>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</si>
  <si>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</si>
  <si>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</si>
  <si>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</si>
  <si>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</si>
  <si>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</si>
  <si>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</si>
  <si>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</si>
  <si>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</si>
  <si>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</si>
  <si>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</si>
  <si>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</si>
  <si>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</si>
  <si>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</si>
  <si>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</si>
  <si>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</si>
  <si>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</si>
  <si>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</si>
  <si>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</si>
  <si>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</si>
  <si>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</si>
  <si>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</si>
  <si>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</si>
  <si>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</si>
  <si>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</si>
  <si>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</si>
  <si>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</si>
  <si>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</si>
  <si>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</si>
  <si>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</si>
  <si>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</si>
  <si>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</si>
  <si>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</si>
  <si>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</si>
  <si>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</si>
  <si>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</si>
  <si>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</si>
  <si>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</si>
  <si>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</si>
  <si>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</si>
  <si>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</si>
  <si>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</si>
  <si>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</si>
  <si>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</si>
  <si>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</si>
  <si>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</si>
  <si>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</si>
  <si>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</si>
  <si>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</si>
  <si>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</si>
  <si>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</si>
  <si>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</si>
  <si>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</si>
  <si>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</si>
  <si>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</si>
  <si>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</si>
  <si>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</si>
  <si>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</si>
  <si>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</si>
  <si>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</si>
  <si>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</si>
  <si>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</si>
  <si>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</si>
  <si>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</si>
  <si>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</si>
  <si>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</si>
  <si>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</si>
  <si>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</si>
  <si>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</si>
  <si>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</si>
  <si>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</si>
  <si>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</si>
  <si>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</si>
  <si>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</si>
  <si>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</si>
  <si>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</si>
  <si>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</si>
  <si>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</si>
  <si>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</si>
  <si>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</si>
  <si>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</si>
  <si>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</si>
  <si>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</si>
  <si>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</si>
  <si>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</si>
  <si>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</si>
  <si>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</si>
  <si>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</si>
  <si>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</si>
  <si>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</si>
  <si>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</si>
  <si>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</si>
  <si>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</si>
  <si>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</si>
  <si>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</si>
  <si>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</si>
  <si>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</si>
  <si>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</si>
  <si>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</si>
  <si>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</si>
  <si>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</si>
  <si>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</si>
  <si>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</si>
  <si>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</si>
  <si>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</si>
  <si>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</si>
  <si>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</si>
  <si>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</si>
  <si>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</si>
  <si>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</si>
  <si>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</si>
  <si>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</si>
  <si>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</si>
  <si>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</si>
  <si>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</si>
  <si>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</si>
  <si>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</si>
  <si>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</si>
  <si>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</si>
  <si>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</si>
  <si>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</si>
  <si>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</si>
  <si>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</si>
  <si>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</si>
  <si>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</si>
  <si>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</si>
  <si>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</si>
  <si>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</si>
  <si>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</si>
  <si>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</si>
  <si>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</si>
  <si>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</si>
  <si>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</si>
  <si>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</si>
  <si>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</si>
  <si>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</si>
  <si>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</si>
  <si>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</si>
  <si>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</si>
  <si>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</si>
  <si>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</si>
  <si>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</si>
  <si>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</si>
  <si>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</si>
  <si>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</si>
  <si>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</si>
  <si>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</si>
  <si>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</si>
  <si>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</si>
  <si>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</si>
  <si>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</si>
  <si>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</si>
  <si>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</si>
  <si>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</si>
  <si>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</si>
  <si>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</si>
  <si>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</si>
  <si>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</si>
  <si>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</si>
  <si>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</si>
  <si>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</si>
  <si>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</si>
  <si>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</si>
  <si>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</si>
  <si>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</si>
  <si>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</si>
  <si>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</si>
  <si>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</si>
  <si>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</si>
  <si>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</si>
  <si>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</si>
  <si>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</si>
  <si>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</si>
  <si>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</si>
  <si>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</si>
  <si>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</si>
  <si>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</si>
  <si>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</si>
  <si>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</si>
  <si>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</si>
  <si>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</si>
  <si>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</si>
  <si>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</si>
  <si>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</si>
  <si>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</si>
  <si>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</si>
  <si>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</si>
  <si>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</si>
  <si>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</si>
  <si>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</si>
  <si>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</si>
  <si>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</si>
  <si>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</si>
  <si>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</si>
  <si>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</si>
  <si>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</si>
  <si>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</si>
  <si>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</si>
  <si>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</si>
  <si>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</si>
  <si>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</si>
  <si>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</si>
  <si>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</si>
  <si>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</si>
  <si>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</si>
  <si>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</si>
  <si>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</si>
  <si>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</si>
  <si>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</si>
  <si>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</si>
  <si>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</si>
  <si>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</si>
  <si>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</si>
  <si>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</si>
  <si>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</si>
  <si>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</si>
  <si>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</si>
  <si>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</si>
  <si>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</si>
  <si>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</si>
  <si>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</si>
  <si>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</si>
  <si>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</si>
  <si>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</si>
  <si>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</si>
  <si>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</si>
  <si>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</si>
  <si>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</si>
  <si>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</si>
  <si>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</si>
  <si>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</si>
  <si>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</si>
  <si>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</si>
  <si>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</si>
  <si>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</si>
  <si>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</si>
  <si>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</si>
  <si>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</si>
  <si>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</si>
  <si>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</si>
  <si>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</si>
  <si>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</si>
  <si>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</si>
  <si>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</si>
  <si>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</si>
  <si>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</si>
  <si>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</si>
  <si>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</si>
  <si>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</si>
  <si>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</si>
  <si>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</si>
  <si>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</si>
  <si>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</si>
  <si>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</si>
  <si>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</si>
  <si>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</si>
  <si>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</si>
  <si>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</si>
  <si>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</si>
  <si>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</si>
  <si>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</si>
  <si>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</si>
  <si>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</si>
  <si>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</si>
  <si>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</si>
  <si>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</si>
  <si>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</si>
  <si>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</si>
  <si>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</si>
  <si>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</si>
  <si>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</si>
  <si>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</si>
  <si>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</si>
  <si>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</si>
  <si>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</si>
  <si>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</si>
  <si>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</si>
  <si>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</si>
  <si>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</si>
  <si>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</si>
  <si>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</si>
  <si>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</si>
  <si>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</si>
  <si>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</si>
  <si>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</si>
  <si>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</si>
  <si>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</si>
  <si>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</si>
  <si>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</si>
  <si>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</si>
  <si>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</si>
  <si>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</si>
  <si>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</si>
  <si>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</si>
  <si>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</si>
  <si>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</si>
  <si>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</si>
  <si>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</si>
  <si>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</si>
  <si>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</si>
  <si>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</si>
  <si>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</si>
  <si>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</si>
  <si>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</si>
  <si>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</si>
  <si>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</si>
  <si>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</si>
  <si>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</si>
  <si>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</si>
  <si>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</si>
  <si>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</si>
  <si>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</si>
  <si>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</si>
  <si>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</si>
  <si>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</si>
  <si>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</si>
  <si>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</si>
  <si>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</si>
  <si>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</si>
  <si>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</si>
  <si>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</si>
  <si>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</si>
  <si>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</si>
  <si>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</si>
  <si>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</si>
  <si>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</si>
  <si>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</si>
  <si>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</si>
  <si>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</si>
  <si>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</si>
  <si>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</si>
  <si>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</si>
  <si>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</si>
  <si>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</si>
  <si>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</si>
  <si>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</si>
  <si>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</si>
  <si>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</si>
  <si>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</si>
  <si>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</si>
  <si>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</si>
  <si>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</si>
  <si>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</si>
  <si>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</si>
  <si>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</si>
  <si>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</si>
  <si>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</si>
  <si>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</si>
  <si>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</si>
  <si>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</si>
  <si>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</si>
  <si>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</si>
  <si>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</si>
  <si>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</si>
  <si>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</si>
  <si>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</si>
  <si>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</si>
  <si>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</si>
  <si>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</si>
  <si>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</si>
  <si>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</si>
  <si>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</si>
  <si>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</si>
  <si>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</si>
  <si>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</si>
  <si>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</si>
  <si>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</si>
  <si>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</si>
  <si>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</si>
  <si>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</si>
  <si>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</si>
  <si>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</si>
  <si>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</si>
  <si>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</si>
  <si>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</si>
  <si>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</si>
  <si>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</si>
  <si>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</si>
  <si>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</si>
  <si>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</si>
  <si>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</si>
  <si>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</si>
  <si>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</si>
  <si>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</si>
  <si>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</si>
  <si>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</si>
  <si>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</si>
  <si>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</si>
  <si>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</si>
  <si>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</si>
  <si>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</si>
  <si>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</si>
  <si>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</si>
  <si>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</si>
  <si>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</si>
  <si>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</si>
  <si>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</si>
  <si>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</si>
  <si>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</si>
  <si>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</si>
  <si>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</si>
  <si>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</si>
  <si>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</si>
  <si>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</si>
  <si>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</si>
  <si>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</si>
  <si>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</si>
  <si>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</si>
  <si>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</si>
  <si>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</si>
  <si>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</si>
  <si>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</si>
  <si>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</si>
  <si>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</si>
  <si>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</si>
  <si>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</si>
  <si>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</si>
  <si>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</si>
  <si>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</si>
  <si>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</si>
  <si>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</si>
  <si>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</si>
  <si>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</si>
  <si>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</si>
  <si>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</si>
  <si>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</si>
  <si>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</si>
  <si>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</si>
  <si>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</si>
  <si>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</si>
  <si>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</si>
  <si>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</si>
  <si>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</si>
  <si>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</si>
  <si>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</si>
  <si>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</si>
  <si>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</si>
  <si>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</si>
  <si>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</si>
  <si>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</si>
  <si>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</si>
  <si>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</si>
  <si>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</si>
  <si>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</si>
  <si>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</si>
  <si>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</si>
  <si>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</si>
  <si>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</si>
  <si>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</si>
  <si>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</si>
  <si>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</si>
  <si>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</si>
  <si>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</si>
  <si>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</si>
  <si>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</si>
  <si>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</si>
  <si>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</si>
  <si>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</si>
  <si>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</si>
  <si>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</si>
  <si>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</si>
  <si>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</si>
  <si>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</si>
  <si>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</si>
  <si>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</si>
  <si>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</si>
  <si>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</si>
  <si>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</si>
  <si>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</si>
  <si>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</si>
  <si>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</si>
  <si>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</si>
  <si>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</si>
  <si>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</si>
  <si>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</si>
  <si>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</si>
  <si>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</si>
  <si>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</si>
  <si>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</si>
  <si>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</si>
  <si>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</si>
  <si>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</si>
  <si>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</si>
  <si>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</si>
  <si>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</si>
  <si>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</si>
  <si>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</si>
  <si>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</si>
  <si>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</si>
  <si>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</si>
  <si>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</si>
  <si>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</si>
  <si>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</si>
  <si>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</si>
  <si>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</si>
  <si>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</si>
  <si>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</si>
  <si>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</si>
  <si>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</si>
  <si>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</si>
  <si>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</si>
  <si>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</si>
  <si>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</si>
  <si>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</si>
  <si>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</si>
  <si>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</si>
  <si>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</si>
  <si>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</si>
  <si>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</si>
  <si>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</si>
  <si>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</si>
  <si>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</si>
  <si>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</si>
  <si>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</si>
  <si>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</si>
  <si>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</si>
  <si>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</si>
  <si>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</si>
  <si>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</si>
  <si>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</si>
  <si>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</si>
  <si>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</si>
  <si>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</si>
  <si>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</si>
  <si>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</si>
  <si>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</si>
  <si>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</si>
  <si>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</si>
  <si>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</si>
  <si>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</si>
  <si>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</si>
  <si>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</si>
  <si>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</si>
  <si>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</si>
  <si>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</si>
  <si>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</si>
  <si>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</si>
  <si>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</si>
  <si>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</si>
  <si>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</si>
  <si>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</si>
  <si>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</si>
  <si>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</si>
  <si>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</si>
  <si>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</si>
  <si>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</si>
  <si>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</si>
  <si>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</si>
  <si>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</si>
  <si>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</si>
  <si>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</si>
  <si>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</si>
  <si>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</si>
  <si>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</si>
  <si>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</si>
  <si>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</si>
  <si>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</si>
  <si>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</si>
  <si>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</si>
  <si>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</si>
  <si>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</si>
  <si>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</si>
  <si>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</si>
  <si>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</si>
  <si>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</si>
  <si>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</si>
  <si>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</si>
  <si>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</si>
  <si>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</si>
  <si>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</si>
  <si>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</si>
  <si>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</si>
  <si>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</si>
  <si>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</si>
  <si>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</si>
  <si>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</si>
  <si>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</si>
  <si>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</si>
  <si>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</si>
  <si>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</si>
  <si>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</si>
  <si>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</si>
  <si>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</si>
  <si>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</si>
  <si>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</si>
  <si>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</si>
  <si>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</si>
  <si>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</si>
  <si>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</si>
  <si>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</si>
  <si>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</si>
  <si>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</si>
  <si>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</si>
  <si>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</si>
  <si>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</si>
  <si>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</si>
  <si>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</si>
  <si>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</si>
  <si>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</si>
  <si>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</si>
  <si>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</si>
  <si>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</si>
  <si>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</si>
  <si>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</si>
  <si>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</si>
  <si>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</si>
  <si>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</si>
  <si>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</si>
  <si>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</si>
  <si>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</si>
  <si>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</si>
  <si>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</si>
  <si>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</si>
  <si>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</si>
  <si>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</si>
  <si>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</si>
  <si>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</si>
  <si>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</si>
  <si>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</si>
  <si>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</si>
  <si>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</si>
  <si>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</si>
  <si>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</si>
  <si>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</si>
  <si>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</si>
  <si>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</si>
  <si>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</si>
  <si>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</si>
  <si>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</si>
  <si>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</si>
  <si>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</si>
  <si>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</si>
  <si>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</si>
  <si>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</si>
  <si>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</si>
  <si>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</si>
  <si>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</si>
  <si>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</si>
  <si>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</si>
  <si>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</si>
  <si>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</si>
  <si>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</si>
  <si>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</si>
  <si>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</si>
  <si>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</si>
  <si>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</si>
  <si>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</si>
  <si>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</si>
  <si>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</si>
  <si>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</si>
  <si>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</si>
  <si>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</si>
  <si>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</si>
  <si>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</si>
  <si>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</si>
  <si>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</si>
  <si>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</si>
  <si>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</si>
  <si>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</si>
  <si>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</si>
  <si>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</si>
  <si>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</si>
  <si>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</si>
  <si>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</si>
  <si>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</si>
  <si>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</si>
  <si>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</si>
  <si>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</si>
  <si>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</si>
  <si>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</si>
  <si>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</si>
  <si>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</si>
  <si>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</si>
  <si>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</si>
  <si>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</si>
  <si>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</si>
  <si>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</si>
  <si>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</si>
  <si>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</si>
  <si>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</si>
  <si>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</si>
  <si>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</si>
  <si>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</si>
  <si>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</si>
  <si>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</si>
  <si>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</si>
  <si>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</si>
  <si>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</si>
  <si>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</si>
  <si>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</si>
  <si>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</si>
  <si>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</si>
  <si>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</si>
  <si>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</si>
  <si>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</si>
  <si>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</si>
  <si>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</si>
  <si>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</si>
  <si>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</si>
  <si>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</si>
  <si>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</si>
  <si>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</si>
  <si>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</si>
  <si>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</si>
  <si>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</si>
  <si>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</si>
  <si>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</si>
  <si>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</si>
  <si>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</si>
  <si>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</si>
  <si>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</si>
  <si>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</si>
  <si>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</si>
  <si>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</si>
  <si>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</si>
  <si>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</si>
  <si>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</si>
  <si>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</si>
  <si>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</si>
  <si>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</si>
  <si>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</si>
  <si>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</si>
  <si>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</si>
  <si>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</si>
  <si>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</si>
  <si>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</si>
  <si>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</si>
  <si>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</si>
  <si>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</si>
  <si>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</si>
  <si>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</si>
  <si>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</si>
  <si>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</si>
  <si>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</si>
  <si>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</si>
  <si>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</si>
  <si>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</si>
  <si>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</si>
  <si>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</si>
  <si>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</si>
  <si>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</si>
  <si>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</si>
  <si>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</si>
  <si>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</si>
  <si>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</si>
  <si>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</si>
  <si>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</si>
  <si>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</si>
  <si>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</si>
  <si>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</si>
  <si>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</si>
  <si>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</si>
  <si>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</si>
  <si>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</si>
  <si>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</si>
  <si>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</si>
  <si>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</si>
  <si>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</si>
  <si>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</si>
  <si>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</si>
  <si>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</si>
  <si>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</si>
  <si>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</si>
  <si>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</si>
  <si>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</si>
  <si>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</si>
  <si>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</si>
  <si>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</si>
  <si>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</si>
  <si>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</si>
  <si>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</si>
  <si>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</si>
  <si>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</si>
  <si>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</si>
  <si>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</si>
  <si>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</si>
  <si>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</si>
  <si>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</si>
  <si>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</si>
  <si>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</si>
  <si>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</si>
  <si>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</si>
  <si>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</si>
  <si>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</si>
  <si>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</si>
  <si>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</si>
  <si>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</si>
  <si>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</si>
  <si>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</si>
  <si>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</si>
  <si>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</si>
  <si>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</si>
  <si>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</si>
  <si>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</si>
  <si>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</si>
  <si>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</si>
  <si>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</si>
  <si>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</si>
  <si>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</si>
  <si>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</si>
  <si>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</si>
  <si>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</si>
  <si>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</si>
  <si>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</si>
  <si>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</si>
  <si>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</si>
  <si>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</si>
  <si>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</si>
  <si>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</si>
  <si>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</si>
  <si>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</si>
  <si>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</si>
  <si>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</si>
  <si>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</si>
  <si>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</si>
  <si>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</si>
  <si>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</si>
  <si>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</si>
  <si>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</si>
  <si>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</si>
  <si>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</si>
  <si>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</si>
  <si>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</si>
  <si>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</si>
  <si>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</si>
  <si>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</si>
  <si>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</si>
  <si>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</si>
  <si>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</si>
  <si>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</si>
  <si>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</si>
  <si>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</si>
  <si>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</si>
  <si>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</si>
  <si>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</si>
  <si>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</si>
  <si>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</si>
  <si>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</si>
  <si>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</si>
  <si>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</si>
  <si>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</si>
  <si>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</si>
  <si>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</si>
  <si>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</si>
  <si>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</si>
  <si>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</si>
  <si>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</si>
  <si>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</si>
  <si>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</si>
  <si>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</si>
  <si>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</si>
  <si>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</si>
  <si>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</si>
  <si>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</si>
  <si>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</si>
  <si>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</si>
  <si>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</si>
  <si>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</si>
  <si>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</si>
  <si>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</si>
  <si>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</si>
  <si>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</si>
  <si>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</si>
  <si>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</si>
  <si>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</si>
  <si>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</si>
  <si>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</si>
  <si>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</si>
  <si>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</si>
  <si>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</si>
  <si>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</si>
  <si>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</si>
  <si>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</si>
  <si>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</si>
  <si>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</si>
  <si>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</si>
  <si>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</si>
  <si>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</si>
  <si>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</si>
  <si>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</si>
  <si>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</si>
  <si>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</si>
  <si>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</si>
  <si>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</si>
  <si>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</si>
  <si>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</si>
  <si>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</si>
  <si>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</si>
  <si>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</si>
  <si>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</si>
  <si>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</si>
  <si>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</si>
  <si>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</si>
  <si>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</si>
  <si>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</si>
  <si>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</si>
  <si>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</si>
  <si>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</si>
  <si>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</si>
  <si>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</si>
  <si>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</si>
  <si>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</si>
  <si>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</si>
  <si>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</si>
  <si>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</si>
  <si>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</si>
  <si>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</si>
  <si>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</si>
  <si>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</si>
  <si>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</si>
  <si>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</si>
  <si>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</si>
  <si>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</si>
  <si>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</si>
  <si>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</si>
  <si>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</si>
  <si>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</si>
  <si>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</si>
  <si>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</si>
  <si>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</si>
  <si>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</si>
  <si>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</si>
  <si>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</si>
  <si>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</si>
  <si>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</si>
  <si>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</si>
  <si>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</si>
  <si>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</si>
  <si>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</si>
  <si>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</si>
  <si>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</si>
  <si>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</si>
  <si>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</si>
  <si>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</si>
  <si>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</si>
  <si>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</si>
  <si>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</si>
  <si>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</si>
  <si>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</si>
  <si>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</si>
  <si>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</si>
  <si>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</si>
  <si>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</si>
  <si>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</si>
  <si>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</si>
  <si>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</si>
  <si>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</si>
  <si>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</si>
  <si>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</si>
  <si>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</si>
  <si>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</si>
  <si>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</si>
  <si>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</si>
  <si>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</si>
  <si>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</si>
  <si>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</si>
  <si>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</si>
  <si>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</si>
  <si>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</si>
  <si>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</si>
  <si>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</si>
  <si>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</si>
  <si>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</si>
  <si>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</si>
  <si>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</si>
  <si>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</si>
  <si>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</si>
  <si>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</si>
  <si>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</si>
  <si>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</si>
  <si>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</si>
  <si>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</si>
  <si>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</si>
  <si>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</si>
  <si>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</si>
  <si>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</si>
  <si>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</si>
  <si>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</si>
  <si>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</si>
  <si>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</si>
  <si>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</si>
  <si>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</si>
  <si>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</si>
  <si>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</si>
  <si>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</si>
  <si>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</si>
  <si>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</si>
  <si>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</si>
  <si>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</si>
  <si>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</si>
  <si>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</si>
  <si>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</si>
  <si>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</si>
  <si>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</si>
  <si>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</si>
  <si>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</si>
  <si>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</si>
  <si>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</si>
  <si>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</si>
  <si>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</si>
  <si>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</si>
  <si>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</si>
  <si>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</si>
  <si>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</si>
  <si>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</si>
  <si>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</si>
  <si>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</si>
  <si>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</si>
  <si>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</si>
  <si>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</si>
  <si>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</si>
  <si>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</si>
  <si>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</si>
  <si>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</si>
  <si>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</si>
  <si>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</si>
  <si>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</si>
  <si>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</si>
  <si>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</si>
  <si>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</si>
  <si>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</si>
  <si>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</si>
  <si>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</si>
  <si>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</si>
  <si>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</si>
  <si>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</si>
  <si>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</si>
  <si>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</si>
  <si>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</si>
  <si>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</si>
  <si>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</si>
  <si>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</si>
  <si>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</si>
  <si>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</si>
  <si>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</si>
  <si>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</si>
  <si>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</si>
  <si>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</si>
  <si>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</si>
  <si>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</si>
  <si>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</si>
  <si>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</si>
  <si>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</si>
  <si>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</si>
  <si>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</si>
  <si>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</si>
  <si>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</si>
  <si>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</si>
  <si>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</si>
  <si>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</si>
  <si>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</si>
  <si>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</si>
  <si>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</si>
  <si>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</si>
  <si>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</si>
  <si>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</si>
  <si>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</si>
  <si>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</si>
  <si>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</si>
  <si>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</si>
  <si>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</si>
  <si>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</si>
  <si>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</si>
  <si>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</si>
  <si>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</si>
  <si>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</si>
  <si>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</si>
  <si>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</si>
  <si>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</si>
  <si>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</si>
  <si>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</si>
  <si>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</si>
  <si>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</si>
  <si>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</si>
  <si>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</si>
  <si>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</si>
  <si>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</si>
  <si>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</si>
  <si>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</si>
  <si>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</si>
  <si>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</si>
  <si>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</si>
  <si>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</si>
  <si>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</si>
  <si>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</si>
  <si>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</si>
  <si>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</si>
  <si>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</si>
  <si>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</si>
  <si>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</si>
  <si>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</si>
  <si>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</si>
  <si>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</si>
  <si>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</si>
  <si>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</si>
  <si>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</si>
  <si>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</si>
  <si>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</si>
  <si>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</si>
  <si>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</si>
  <si>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</si>
  <si>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</si>
  <si>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</si>
  <si>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</si>
  <si>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</si>
  <si>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</si>
  <si>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</si>
  <si>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</si>
  <si>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</si>
  <si>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</si>
  <si>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</si>
  <si>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</si>
  <si>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</si>
  <si>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</si>
  <si>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</si>
  <si>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</si>
  <si>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</si>
  <si>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</si>
  <si>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</si>
  <si>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</si>
  <si>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</si>
  <si>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</si>
  <si>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</si>
  <si>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</si>
  <si>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</si>
  <si>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</si>
  <si>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</si>
  <si>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</si>
  <si>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</si>
  <si>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</si>
  <si>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</si>
  <si>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</si>
  <si>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</si>
  <si>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</si>
  <si>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</si>
  <si>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</si>
  <si>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</si>
  <si>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</si>
  <si>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</si>
  <si>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</si>
  <si>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</si>
  <si>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</si>
  <si>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</si>
  <si>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</si>
  <si>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</si>
  <si>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</si>
  <si>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</si>
  <si>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</si>
  <si>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</si>
  <si>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</si>
  <si>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</si>
  <si>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</si>
  <si>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</si>
  <si>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</si>
  <si>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</si>
  <si>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</si>
  <si>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</si>
  <si>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</si>
  <si>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</si>
  <si>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</si>
  <si>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</si>
  <si>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</si>
  <si>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</si>
  <si>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</si>
  <si>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</si>
  <si>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</si>
  <si>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</si>
  <si>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</si>
  <si>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</si>
  <si>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</si>
  <si>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</si>
  <si>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</si>
  <si>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</si>
  <si>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</si>
  <si>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</si>
  <si>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</si>
  <si>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</si>
  <si>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</si>
  <si>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</si>
  <si>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</si>
  <si>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</si>
  <si>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</si>
  <si>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</si>
  <si>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</si>
  <si>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</si>
  <si>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</si>
  <si>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</si>
  <si>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</si>
  <si>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</si>
  <si>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</si>
  <si>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</si>
  <si>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</si>
  <si>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</si>
  <si>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</si>
  <si>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</si>
  <si>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</si>
  <si>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</si>
  <si>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</si>
  <si>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</si>
  <si>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</si>
  <si>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</si>
  <si>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</si>
  <si>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</si>
  <si>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</si>
  <si>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</si>
  <si>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</si>
  <si>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</si>
  <si>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</si>
  <si>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</si>
  <si>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</si>
  <si>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</si>
  <si>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</si>
  <si>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</si>
  <si>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</si>
  <si>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</si>
  <si>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</si>
  <si>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</si>
  <si>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</si>
  <si>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</si>
  <si>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</si>
  <si>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</si>
  <si>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</si>
  <si>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</si>
  <si>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</si>
  <si>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</si>
  <si>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</si>
  <si>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</si>
  <si>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</si>
  <si>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</si>
  <si>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</si>
  <si>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</si>
  <si>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</si>
  <si>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</si>
  <si>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</si>
  <si>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</si>
  <si>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</si>
  <si>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</si>
  <si>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</si>
  <si>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</si>
  <si>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</si>
  <si>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</si>
  <si>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</si>
  <si>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</si>
  <si>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</si>
  <si>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</si>
  <si>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</si>
  <si>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</si>
  <si>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</si>
  <si>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</si>
  <si>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</si>
  <si>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</si>
  <si>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</si>
  <si>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</si>
  <si>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</si>
  <si>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</si>
  <si>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</si>
  <si>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</si>
  <si>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</si>
  <si>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</si>
  <si>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</si>
  <si>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</si>
  <si>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</si>
  <si>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</si>
  <si>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</si>
  <si>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</si>
  <si>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</si>
  <si>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</si>
  <si>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</si>
  <si>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</si>
  <si>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</si>
  <si>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</si>
  <si>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</si>
  <si>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</si>
  <si>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</si>
  <si>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</si>
  <si>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</si>
  <si>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</si>
  <si>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</si>
  <si>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</si>
  <si>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</si>
  <si>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</si>
  <si>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</si>
  <si>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</si>
  <si>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</si>
  <si>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</si>
  <si>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</si>
  <si>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</si>
  <si>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</si>
  <si>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</si>
  <si>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</si>
  <si>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</si>
  <si>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</si>
  <si>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</si>
  <si>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</si>
  <si>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</si>
  <si>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</si>
  <si>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</si>
  <si>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</si>
  <si>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</si>
  <si>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</si>
  <si>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</si>
  <si>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</si>
  <si>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</si>
  <si>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</si>
  <si>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</si>
  <si>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</si>
  <si>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</si>
  <si>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</si>
  <si>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</si>
  <si>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</si>
  <si>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</si>
  <si>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</si>
  <si>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</si>
  <si>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</si>
  <si>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</si>
  <si>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</si>
  <si>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</si>
  <si>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</si>
  <si>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</si>
  <si>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</si>
  <si>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</si>
  <si>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</si>
  <si>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</si>
  <si>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</si>
  <si>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</si>
  <si>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</si>
  <si>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</si>
  <si>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</si>
  <si>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</si>
  <si>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</si>
  <si>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</si>
  <si>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</si>
  <si>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</si>
  <si>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</si>
  <si>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</si>
  <si>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</si>
  <si>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</si>
  <si>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</si>
  <si>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</si>
  <si>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</si>
  <si>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</si>
  <si>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</si>
  <si>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</si>
  <si>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</si>
  <si>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</si>
  <si>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</si>
  <si>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</si>
  <si>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</si>
  <si>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</si>
  <si>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</si>
  <si>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</si>
  <si>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</si>
  <si>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</si>
  <si>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</si>
  <si>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</si>
  <si>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</si>
  <si>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</si>
  <si>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</si>
  <si>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</si>
  <si>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</si>
  <si>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</si>
  <si>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</si>
  <si>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</si>
  <si>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</si>
  <si>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</si>
  <si>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</si>
  <si>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</si>
  <si>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</si>
  <si>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</si>
  <si>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</si>
  <si>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</si>
  <si>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</si>
  <si>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</si>
  <si>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</si>
  <si>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</si>
  <si>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</si>
  <si>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</si>
  <si>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</si>
  <si>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</si>
  <si>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</si>
  <si>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</si>
  <si>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</si>
  <si>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</si>
  <si>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</si>
  <si>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</si>
  <si>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</si>
  <si>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</si>
  <si>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</si>
  <si>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</si>
  <si>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</si>
  <si>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</si>
  <si>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</si>
  <si>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</si>
  <si>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</si>
  <si>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</si>
  <si>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</si>
  <si>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</si>
  <si>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</si>
  <si>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</si>
  <si>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</si>
  <si>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</si>
  <si>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</si>
  <si>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</si>
  <si>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</si>
  <si>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</si>
  <si>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</si>
  <si>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</si>
  <si>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</si>
  <si>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</si>
  <si>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</si>
  <si>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</si>
  <si>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</si>
  <si>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</si>
  <si>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</si>
  <si>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</si>
  <si>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</si>
  <si>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</si>
  <si>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</si>
  <si>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</si>
  <si>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</si>
  <si>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</si>
  <si>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</si>
  <si>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</si>
  <si>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</si>
  <si>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</si>
  <si>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</si>
  <si>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</si>
  <si>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</si>
  <si>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</si>
  <si>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</si>
  <si>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</si>
  <si>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</si>
  <si>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</si>
  <si>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</si>
  <si>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</si>
  <si>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</si>
  <si>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</si>
  <si>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</si>
  <si>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</si>
  <si>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</si>
  <si>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</si>
  <si>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</si>
  <si>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</si>
  <si>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</si>
  <si>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</si>
  <si>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</si>
  <si>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</si>
  <si>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</si>
  <si>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</si>
  <si>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</si>
  <si>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</si>
  <si>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</si>
  <si>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</si>
  <si>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</si>
  <si>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</si>
  <si>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</si>
  <si>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</si>
  <si>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</si>
  <si>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</si>
  <si>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</si>
  <si>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</si>
  <si>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</si>
  <si>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</si>
  <si>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</si>
  <si>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</si>
  <si>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</si>
  <si>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</si>
  <si>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</si>
  <si>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</si>
  <si>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</si>
  <si>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</si>
  <si>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</si>
  <si>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</si>
  <si>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</si>
  <si>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</si>
  <si>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</si>
  <si>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</si>
  <si>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</si>
  <si>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</si>
  <si>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</si>
  <si>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</si>
  <si>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</si>
  <si>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</si>
  <si>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</si>
  <si>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</si>
  <si>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</si>
  <si>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</si>
  <si>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</si>
  <si>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</si>
  <si>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</si>
  <si>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</si>
  <si>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</si>
  <si>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</si>
  <si>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</si>
  <si>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</si>
  <si>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</si>
  <si>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</si>
  <si>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</si>
  <si>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</si>
  <si>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</si>
  <si>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</si>
  <si>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</si>
  <si>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</si>
  <si>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</si>
  <si>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</si>
  <si>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</si>
  <si>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</si>
  <si>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</si>
  <si>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</si>
  <si>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</si>
  <si>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</si>
  <si>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</si>
  <si>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</si>
  <si>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</si>
  <si>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</si>
  <si>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</si>
  <si>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</si>
  <si>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</si>
  <si>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</si>
  <si>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</si>
  <si>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</si>
  <si>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</si>
  <si>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</si>
  <si>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</si>
  <si>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</si>
  <si>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</si>
  <si>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</si>
  <si>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</si>
  <si>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</si>
  <si>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</si>
  <si>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</si>
  <si>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</si>
  <si>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</si>
  <si>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</si>
  <si>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</si>
  <si>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</si>
  <si>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</si>
  <si>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</si>
  <si>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</si>
  <si>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</si>
  <si>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</si>
  <si>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</si>
  <si>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</si>
  <si>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</si>
  <si>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</si>
  <si>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</si>
  <si>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</si>
  <si>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</si>
  <si>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</si>
  <si>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</si>
  <si>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</si>
  <si>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</si>
  <si>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</si>
  <si>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</si>
  <si>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</si>
  <si>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</si>
  <si>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</si>
  <si>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</si>
  <si>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</si>
  <si>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</si>
  <si>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</si>
  <si>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</si>
  <si>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</si>
  <si>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</si>
  <si>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</si>
  <si>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</si>
  <si>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</si>
  <si>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</si>
  <si>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</si>
  <si>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</si>
  <si>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</si>
  <si>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</si>
  <si>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</si>
  <si>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</si>
  <si>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</si>
  <si>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</si>
  <si>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</si>
  <si>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</si>
  <si>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</si>
  <si>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</si>
  <si>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</si>
  <si>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</si>
  <si>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</si>
  <si>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</si>
  <si>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</si>
  <si>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</si>
  <si>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</si>
  <si>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</si>
  <si>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</si>
  <si>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</si>
  <si>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</si>
  <si>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</si>
  <si>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</si>
  <si>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</si>
  <si>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</si>
  <si>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</si>
  <si>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</si>
  <si>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</si>
  <si>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</si>
  <si>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</si>
  <si>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</si>
  <si>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</si>
  <si>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</si>
  <si>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</si>
  <si>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</si>
  <si>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</si>
  <si>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</si>
  <si>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</si>
  <si>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</si>
  <si>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</si>
  <si>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</si>
  <si>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</si>
  <si>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</si>
  <si>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</si>
  <si>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</si>
  <si>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</si>
  <si>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</si>
  <si>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</si>
  <si>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</si>
  <si>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</si>
  <si>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</si>
  <si>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</si>
  <si>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</si>
  <si>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</si>
  <si>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</si>
  <si>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</si>
  <si>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</si>
  <si>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</si>
  <si>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</si>
  <si>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</si>
  <si>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</si>
  <si>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</si>
  <si>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</si>
  <si>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</si>
  <si>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</si>
  <si>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</si>
  <si>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</si>
  <si>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</si>
  <si>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</si>
  <si>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</si>
  <si>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</si>
  <si>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</si>
  <si>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</si>
  <si>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</si>
  <si>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</si>
  <si>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</si>
  <si>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</si>
  <si>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</si>
  <si>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</si>
  <si>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</si>
  <si>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</si>
  <si>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</si>
  <si>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</si>
  <si>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</si>
  <si>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</si>
  <si>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</si>
  <si>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</si>
  <si>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</si>
  <si>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</si>
  <si>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</si>
  <si>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</si>
  <si>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</si>
  <si>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</si>
  <si>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</si>
  <si>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</si>
  <si>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</si>
  <si>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</si>
  <si>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</si>
  <si>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</si>
  <si>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</si>
  <si>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</si>
  <si>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</si>
  <si>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</si>
  <si>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</si>
  <si>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</si>
  <si>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</si>
  <si>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</si>
  <si>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</si>
  <si>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</si>
  <si>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</si>
  <si>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</si>
  <si>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</si>
  <si>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</si>
  <si>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</si>
  <si>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</si>
  <si>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</si>
  <si>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</si>
  <si>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</si>
  <si>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</si>
  <si>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</si>
  <si>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</si>
  <si>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</si>
  <si>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</si>
  <si>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</si>
  <si>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</si>
  <si>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</si>
  <si>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</si>
  <si>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</si>
  <si>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</si>
  <si>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</si>
  <si>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</si>
  <si>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</si>
  <si>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</si>
  <si>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</si>
  <si>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</si>
  <si>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</si>
  <si>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</si>
  <si>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</si>
  <si>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</si>
  <si>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</si>
  <si>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</si>
  <si>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</si>
  <si>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</si>
  <si>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</si>
  <si>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</si>
  <si>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</si>
  <si>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</si>
  <si>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</si>
  <si>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</si>
  <si>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</si>
  <si>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</si>
  <si>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</si>
  <si>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</si>
  <si>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</si>
  <si>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</si>
  <si>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</si>
  <si>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</si>
  <si>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</si>
  <si>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</si>
  <si>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</si>
  <si>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</si>
  <si>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</si>
  <si>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</si>
  <si>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</si>
  <si>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</si>
  <si>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</si>
  <si>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</si>
  <si>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</si>
  <si>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</si>
  <si>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</si>
  <si>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</si>
  <si>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</si>
  <si>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</si>
  <si>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</si>
  <si>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</si>
  <si>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</si>
  <si>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</si>
  <si>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</si>
  <si>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</si>
  <si>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</si>
  <si>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</si>
  <si>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</si>
  <si>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</si>
  <si>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</si>
  <si>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</si>
  <si>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</si>
  <si>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</si>
  <si>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</si>
  <si>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</si>
  <si>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</si>
  <si>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</si>
  <si>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</si>
  <si>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</si>
  <si>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</si>
  <si>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</si>
  <si>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</si>
  <si>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</si>
  <si>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</si>
  <si>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</si>
  <si>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</si>
  <si>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</si>
  <si>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</si>
  <si>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</si>
  <si>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</si>
  <si>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</si>
  <si>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</si>
  <si>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</si>
  <si>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</si>
  <si>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</si>
  <si>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</si>
  <si>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</si>
  <si>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</si>
  <si>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</si>
  <si>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</si>
  <si>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</si>
  <si>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</si>
  <si>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</si>
  <si>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</si>
  <si>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</si>
  <si>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</si>
  <si>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</si>
  <si>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</si>
  <si>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</si>
  <si>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</si>
  <si>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</si>
  <si>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</si>
  <si>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</si>
  <si>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</si>
  <si>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</si>
  <si>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</si>
  <si>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</si>
  <si>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</si>
  <si>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</si>
  <si>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</si>
  <si>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</si>
  <si>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</si>
  <si>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</si>
  <si>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</si>
  <si>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</si>
  <si>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</si>
  <si>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</si>
  <si>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</si>
  <si>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</si>
  <si>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</si>
  <si>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</si>
  <si>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</si>
  <si>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</si>
  <si>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</si>
  <si>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</si>
  <si>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</si>
  <si>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</si>
  <si>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</si>
  <si>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</si>
  <si>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</si>
  <si>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</si>
  <si>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</si>
  <si>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</si>
  <si>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</si>
  <si>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</si>
  <si>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</si>
  <si>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</si>
  <si>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</si>
  <si>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</si>
  <si>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</si>
  <si>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</si>
  <si>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</si>
  <si>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</si>
  <si>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</si>
  <si>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</si>
  <si>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</si>
  <si>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</si>
  <si>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</si>
  <si>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</si>
  <si>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</si>
  <si>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</si>
  <si>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</si>
  <si>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</si>
  <si>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</si>
  <si>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</si>
  <si>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</si>
  <si>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</si>
  <si>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</si>
  <si>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</si>
  <si>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</si>
  <si>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</si>
  <si>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</si>
  <si>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</si>
  <si>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</si>
  <si>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</si>
  <si>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</si>
  <si>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</si>
  <si>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</si>
  <si>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</si>
  <si>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</si>
  <si>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</si>
  <si>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</si>
  <si>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</si>
  <si>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</si>
  <si>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</si>
  <si>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</si>
  <si>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</si>
  <si>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</si>
  <si>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</si>
  <si>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</si>
  <si>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</si>
  <si>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</si>
  <si>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</si>
  <si>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</si>
  <si>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</si>
  <si>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</si>
  <si>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</si>
  <si>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</si>
  <si>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</si>
  <si>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</si>
  <si>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</si>
  <si>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</si>
  <si>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</si>
  <si>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</si>
  <si>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</si>
  <si>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</si>
  <si>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</si>
  <si>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</si>
  <si>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</si>
  <si>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</si>
  <si>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</si>
  <si>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</si>
  <si>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</si>
  <si>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</si>
  <si>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</si>
  <si>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</si>
  <si>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</si>
  <si>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</si>
  <si>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</si>
  <si>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</si>
  <si>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</si>
  <si>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</si>
  <si>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</si>
  <si>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</si>
  <si>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</si>
  <si>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</si>
  <si>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</si>
  <si>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</si>
  <si>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</si>
  <si>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</si>
  <si>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</si>
  <si>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</si>
  <si>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</si>
  <si>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</si>
  <si>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</si>
  <si>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</si>
  <si>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</si>
  <si>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</si>
  <si>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</si>
  <si>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</si>
  <si>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</si>
  <si>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</si>
  <si>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</si>
  <si>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</si>
  <si>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</si>
  <si>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</si>
  <si>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</si>
  <si>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</si>
  <si>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</si>
  <si>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</si>
  <si>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</si>
  <si>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</si>
  <si>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</si>
  <si>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</si>
  <si>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</si>
  <si>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</si>
  <si>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</si>
  <si>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</si>
  <si>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</si>
  <si>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</si>
  <si>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</si>
  <si>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</si>
  <si>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</si>
  <si>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</si>
  <si>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</si>
  <si>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</si>
  <si>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</si>
  <si>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</si>
  <si>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</si>
  <si>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</si>
  <si>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</si>
  <si>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</si>
  <si>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</si>
  <si>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</si>
  <si>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</si>
  <si>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</si>
  <si>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</si>
  <si>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</si>
  <si>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</si>
  <si>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</si>
  <si>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</si>
  <si>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</si>
  <si>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</si>
  <si>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</si>
  <si>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</si>
  <si>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</si>
  <si>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</si>
  <si>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</si>
  <si>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</si>
  <si>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</si>
  <si>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</si>
  <si>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</si>
  <si>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</si>
  <si>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</si>
  <si>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</si>
  <si>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</si>
  <si>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</si>
  <si>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</si>
  <si>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</si>
  <si>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</si>
  <si>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</si>
  <si>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</si>
  <si>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</si>
  <si>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</si>
  <si>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</si>
  <si>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</si>
  <si>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</si>
  <si>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</si>
  <si>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</si>
  <si>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</si>
  <si>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</si>
  <si>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</si>
  <si>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</si>
  <si>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</si>
  <si>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</si>
  <si>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</si>
  <si>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</si>
  <si>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</si>
  <si>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</si>
  <si>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</si>
  <si>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</si>
  <si>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</si>
  <si>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</si>
  <si>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</si>
  <si>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</si>
  <si>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</si>
  <si>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</si>
  <si>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</si>
  <si>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</si>
  <si>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</si>
  <si>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</si>
  <si>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</si>
  <si>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</si>
  <si>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</si>
  <si>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</si>
  <si>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</si>
  <si>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</si>
  <si>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</si>
  <si>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</si>
  <si>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</si>
  <si>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</si>
  <si>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</si>
  <si>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</si>
  <si>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</si>
  <si>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</si>
  <si>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</si>
  <si>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</si>
  <si>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</si>
  <si>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</si>
  <si>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</si>
  <si>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</si>
  <si>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</si>
  <si>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</si>
  <si>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</si>
  <si>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</si>
  <si>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</si>
  <si>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</si>
  <si>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</si>
  <si>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</si>
  <si>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</si>
  <si>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</si>
  <si>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</si>
  <si>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</si>
  <si>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</si>
  <si>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</si>
  <si>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</si>
  <si>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</si>
  <si>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</si>
  <si>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</si>
  <si>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</si>
  <si>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</si>
  <si>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</si>
  <si>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</si>
  <si>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</si>
  <si>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</si>
  <si>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</si>
  <si>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</si>
  <si>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</si>
  <si>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</si>
  <si>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</si>
  <si>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</si>
  <si>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</si>
  <si>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</si>
  <si>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</si>
  <si>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</si>
  <si>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</si>
  <si>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</si>
  <si>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</si>
  <si>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</si>
  <si>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</si>
  <si>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</si>
  <si>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</si>
  <si>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</si>
  <si>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</si>
  <si>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</si>
  <si>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</si>
  <si>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</si>
  <si>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</si>
  <si>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</si>
  <si>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</si>
  <si>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</si>
  <si>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</si>
  <si>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</si>
  <si>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</si>
  <si>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</si>
  <si>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</si>
  <si>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</si>
  <si>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</si>
  <si>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</si>
  <si>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</si>
  <si>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</si>
  <si>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</si>
  <si>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</si>
  <si>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</si>
  <si>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</si>
  <si>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</si>
  <si>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</si>
  <si>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</si>
  <si>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</si>
  <si>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</si>
  <si>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</si>
  <si>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</si>
  <si>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</si>
  <si>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</si>
  <si>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</si>
  <si>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</si>
  <si>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</si>
  <si>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</si>
  <si>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</si>
  <si>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</si>
  <si>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</si>
  <si>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</si>
  <si>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</si>
  <si>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</si>
  <si>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</si>
  <si>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</si>
  <si>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</si>
  <si>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</si>
  <si>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</si>
  <si>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</si>
  <si>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</si>
  <si>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</si>
  <si>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</si>
  <si>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</si>
  <si>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</si>
  <si>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</si>
  <si>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</si>
  <si>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</si>
  <si>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</si>
  <si>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</si>
  <si>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</si>
  <si>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</si>
  <si>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</si>
  <si>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</si>
  <si>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</si>
  <si>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</si>
  <si>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</si>
  <si>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</si>
  <si>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</si>
  <si>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</si>
  <si>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</si>
  <si>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</si>
  <si>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</si>
  <si>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</si>
  <si>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</si>
  <si>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</si>
  <si>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</si>
  <si>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</si>
  <si>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</si>
  <si>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</si>
  <si>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</si>
  <si>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</si>
  <si>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</si>
  <si>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</si>
  <si>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</si>
  <si>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</si>
  <si>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</si>
  <si>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</si>
  <si>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</si>
  <si>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</si>
  <si>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</si>
  <si>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</si>
  <si>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</si>
  <si>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</si>
  <si>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</si>
  <si>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</si>
  <si>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</si>
  <si>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</si>
  <si>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</si>
  <si>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</si>
  <si>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</si>
  <si>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</si>
  <si>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</si>
  <si>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</si>
  <si>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</si>
  <si>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</si>
  <si>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</si>
  <si>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</si>
  <si>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</si>
  <si>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</si>
  <si>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</si>
  <si>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</si>
  <si>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</si>
  <si>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</si>
  <si>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</si>
  <si>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</si>
  <si>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</si>
  <si>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</si>
  <si>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</si>
  <si>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</si>
  <si>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</si>
  <si>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</si>
  <si>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</si>
  <si>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</si>
  <si>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</si>
  <si>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</si>
  <si>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</si>
  <si>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</si>
  <si>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</si>
  <si>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</si>
  <si>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</si>
  <si>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</si>
  <si>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</si>
  <si>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</si>
  <si>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</si>
  <si>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</si>
  <si>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</si>
  <si>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</si>
  <si>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</si>
  <si>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</si>
  <si>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</si>
  <si>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</si>
  <si>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</si>
  <si>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</si>
  <si>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</si>
  <si>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</si>
  <si>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</si>
  <si>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</si>
  <si>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</si>
  <si>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</si>
  <si>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</si>
  <si>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</si>
  <si>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</si>
  <si>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</si>
  <si>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</si>
  <si>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</si>
  <si>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</si>
  <si>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</si>
  <si>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</si>
  <si>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</si>
  <si>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</si>
  <si>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</si>
  <si>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</si>
  <si>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</si>
  <si>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</si>
  <si>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</si>
  <si>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</si>
  <si>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</si>
  <si>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</si>
  <si>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</si>
  <si>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</si>
  <si>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</si>
  <si>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</si>
  <si>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</si>
  <si>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</si>
  <si>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</si>
  <si>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</si>
  <si>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</si>
  <si>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</si>
  <si>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</si>
  <si>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</si>
  <si>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</si>
  <si>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</si>
  <si>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</si>
  <si>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</si>
  <si>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</si>
  <si>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</si>
  <si>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</si>
  <si>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</si>
  <si>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</si>
  <si>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</si>
  <si>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</si>
  <si>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</si>
  <si>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</si>
  <si>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</si>
  <si>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</si>
  <si>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</si>
  <si>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</si>
  <si>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</si>
  <si>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</si>
  <si>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</si>
  <si>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</si>
  <si>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</si>
  <si>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</si>
  <si>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</si>
  <si>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</si>
  <si>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</si>
  <si>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</si>
  <si>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</si>
  <si>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</si>
  <si>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</si>
  <si>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</si>
  <si>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</si>
  <si>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</si>
  <si>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</si>
  <si>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</si>
  <si>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</si>
  <si>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</si>
  <si>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</si>
  <si>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</si>
  <si>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</si>
  <si>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</si>
  <si>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</si>
  <si>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</si>
  <si>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</si>
  <si>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</si>
  <si>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</si>
  <si>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</si>
  <si>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</si>
  <si>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</si>
  <si>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</si>
  <si>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</si>
  <si>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</si>
  <si>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</si>
  <si>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</si>
  <si>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</si>
  <si>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</si>
  <si>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</si>
  <si>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</si>
  <si>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</si>
  <si>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</si>
  <si>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</si>
  <si>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</si>
  <si>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</si>
  <si>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</si>
  <si>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</si>
  <si>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</si>
  <si>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</si>
  <si>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</si>
  <si>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</si>
  <si>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</si>
  <si>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</si>
  <si>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</si>
  <si>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</si>
  <si>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</si>
  <si>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</si>
  <si>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</si>
  <si>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</si>
  <si>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</si>
  <si>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</si>
  <si>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</si>
  <si>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</si>
  <si>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</si>
  <si>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</si>
  <si>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</si>
  <si>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</si>
  <si>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</si>
  <si>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</si>
  <si>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</si>
  <si>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</si>
  <si>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</si>
  <si>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</si>
  <si>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</si>
  <si>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</si>
  <si>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</si>
  <si>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</si>
  <si>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</si>
  <si>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</si>
  <si>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</si>
  <si>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</si>
  <si>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</si>
  <si>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</si>
  <si>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</si>
  <si>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</si>
  <si>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</si>
  <si>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</si>
  <si>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</si>
  <si>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</si>
  <si>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</si>
  <si>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</si>
  <si>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</si>
  <si>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</si>
  <si>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</si>
  <si>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</si>
  <si>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</si>
  <si>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</si>
  <si>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</si>
  <si>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</si>
  <si>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</si>
  <si>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</si>
  <si>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</si>
  <si>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</si>
  <si>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</si>
  <si>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</si>
  <si>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</si>
  <si>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</si>
  <si>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</si>
  <si>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</si>
  <si>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</si>
  <si>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</si>
  <si>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</si>
  <si>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</si>
  <si>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</si>
  <si>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</si>
  <si>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</si>
  <si>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</si>
  <si>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</si>
  <si>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</si>
  <si>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</si>
  <si>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</si>
  <si>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</si>
  <si>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</si>
  <si>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</si>
  <si>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</si>
  <si>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</si>
  <si>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</si>
  <si>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</si>
  <si>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</si>
  <si>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</si>
  <si>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</si>
  <si>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</si>
  <si>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</si>
  <si>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</si>
  <si>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</si>
  <si>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</si>
  <si>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</si>
  <si>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</si>
  <si>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</si>
  <si>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</si>
  <si>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</si>
  <si>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</si>
  <si>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</si>
  <si>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</si>
  <si>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</si>
  <si>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</si>
  <si>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</si>
  <si>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</si>
  <si>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</si>
  <si>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</si>
  <si>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</si>
  <si>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</si>
  <si>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</si>
  <si>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</si>
  <si>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</si>
  <si>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</si>
  <si>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</si>
  <si>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</si>
  <si>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</si>
  <si>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</si>
  <si>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</si>
  <si>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</si>
  <si>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</si>
  <si>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</si>
  <si>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</si>
  <si>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</si>
  <si>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</si>
  <si>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</si>
  <si>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</si>
  <si>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</si>
  <si>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</si>
  <si>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</si>
  <si>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</si>
  <si>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</si>
  <si>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</si>
  <si>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</si>
  <si>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</si>
  <si>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</si>
  <si>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</si>
  <si>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</si>
  <si>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</si>
  <si>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</si>
  <si>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</si>
  <si>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</si>
  <si>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</si>
  <si>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</si>
  <si>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</si>
  <si>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</si>
  <si>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</si>
  <si>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</si>
  <si>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</si>
  <si>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</si>
  <si>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</si>
  <si>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</si>
  <si>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</si>
  <si>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</si>
  <si>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</si>
  <si>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</si>
  <si>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</si>
  <si>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</si>
  <si>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</si>
  <si>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</si>
  <si>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</si>
  <si>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</si>
  <si>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</si>
  <si>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</si>
  <si>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</si>
  <si>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</si>
  <si>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</si>
  <si>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</si>
  <si>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</si>
  <si>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</si>
  <si>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</si>
  <si>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</si>
  <si>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</si>
  <si>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</si>
  <si>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</si>
  <si>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</si>
  <si>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</si>
  <si>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</si>
  <si>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</si>
  <si>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</si>
  <si>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</si>
  <si>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</si>
  <si>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</si>
  <si>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</si>
  <si>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</si>
  <si>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</si>
  <si>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</si>
  <si>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</si>
  <si>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</si>
  <si>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</si>
  <si>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</si>
  <si>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</si>
  <si>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</si>
  <si>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</si>
  <si>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</si>
  <si>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</si>
  <si>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</si>
  <si>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</si>
  <si>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</si>
  <si>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</si>
  <si>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</si>
  <si>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</si>
  <si>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</si>
  <si>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</si>
  <si>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</si>
  <si>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</si>
  <si>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</si>
  <si>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</si>
  <si>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</si>
  <si>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</si>
  <si>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</si>
  <si>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</si>
  <si>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</si>
  <si>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</si>
  <si>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</si>
  <si>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</si>
  <si>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</si>
  <si>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</si>
  <si>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</si>
  <si>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</si>
  <si>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</si>
  <si>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</si>
  <si>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</si>
  <si>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</si>
  <si>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</si>
  <si>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</si>
  <si>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</si>
  <si>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</si>
  <si>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</si>
  <si>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</si>
  <si>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</si>
  <si>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</si>
  <si>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</si>
  <si>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</si>
  <si>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</si>
  <si>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</si>
  <si>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</si>
  <si>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</si>
  <si>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</si>
  <si>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</si>
  <si>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</si>
  <si>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</si>
  <si>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</si>
  <si>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</si>
  <si>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</si>
  <si>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</si>
  <si>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</si>
  <si>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</si>
  <si>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</si>
  <si>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</si>
  <si>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</si>
  <si>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</si>
  <si>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</si>
  <si>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</si>
  <si>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</si>
  <si>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</si>
  <si>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</si>
  <si>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</si>
  <si>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</si>
  <si>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</si>
  <si>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</si>
  <si>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</si>
  <si>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</si>
  <si>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</si>
  <si>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</si>
  <si>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</si>
  <si>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</si>
  <si>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</si>
  <si>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</si>
  <si>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</si>
  <si>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</si>
  <si>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</si>
  <si>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</si>
  <si>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</si>
  <si>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</si>
  <si>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</si>
  <si>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</si>
  <si>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</si>
  <si>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</si>
  <si>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</si>
  <si>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</si>
  <si>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</si>
  <si>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</si>
  <si>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</si>
  <si>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</si>
  <si>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</si>
  <si>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</si>
  <si>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</si>
  <si>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</si>
  <si>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</si>
  <si>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</si>
  <si>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</si>
  <si>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</si>
  <si>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</si>
  <si>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</si>
  <si>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</si>
  <si>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</si>
  <si>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</si>
  <si>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</si>
  <si>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</si>
  <si>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</si>
  <si>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</si>
  <si>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</si>
  <si>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</si>
  <si>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</si>
  <si>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</si>
  <si>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</si>
  <si>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</si>
  <si>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</si>
  <si>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</si>
  <si>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</si>
  <si>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</si>
  <si>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</si>
  <si>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</si>
  <si>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</si>
  <si>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</si>
  <si>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</si>
  <si>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</si>
  <si>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</si>
  <si>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</si>
  <si>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</si>
  <si>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</si>
  <si>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</si>
  <si>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</si>
  <si>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</si>
  <si>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</si>
  <si>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</si>
  <si>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</si>
  <si>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</si>
  <si>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</si>
  <si>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</si>
  <si>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</si>
  <si>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</si>
  <si>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</si>
  <si>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</si>
  <si>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</si>
  <si>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</si>
  <si>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</si>
  <si>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</si>
  <si>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</si>
  <si>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</si>
  <si>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</si>
  <si>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</si>
  <si>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</si>
  <si>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</si>
  <si>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</si>
  <si>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</si>
  <si>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</si>
  <si>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</si>
  <si>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</si>
  <si>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</si>
  <si>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</si>
  <si>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</si>
  <si>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</si>
  <si>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</si>
  <si>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</si>
  <si>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</si>
  <si>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</si>
  <si>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</si>
  <si>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</si>
  <si>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</si>
  <si>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</si>
  <si>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</si>
  <si>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</si>
  <si>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</si>
  <si>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</si>
  <si>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</si>
  <si>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</si>
  <si>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</si>
  <si>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</si>
  <si>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</si>
  <si>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</si>
  <si>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</si>
  <si>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</si>
  <si>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</si>
  <si>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</si>
  <si>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</si>
  <si>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</si>
  <si>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</si>
  <si>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</si>
  <si>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</si>
  <si>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</si>
  <si>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</si>
  <si>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</si>
  <si>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</si>
  <si>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</si>
  <si>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</si>
  <si>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</si>
  <si>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</si>
  <si>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</si>
  <si>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</si>
  <si>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</si>
  <si>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</si>
  <si>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</si>
  <si>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</si>
  <si>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</si>
  <si>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</si>
  <si>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</si>
  <si>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</si>
  <si>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</si>
  <si>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</si>
  <si>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</si>
  <si>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</si>
  <si>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</si>
  <si>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</si>
  <si>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</si>
  <si>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</si>
  <si>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</si>
  <si>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</si>
  <si>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</si>
  <si>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</si>
  <si>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</si>
  <si>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</si>
  <si>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</si>
  <si>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</si>
  <si>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</si>
  <si>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</si>
  <si>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</si>
  <si>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</si>
  <si>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</si>
  <si>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</si>
  <si>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</si>
  <si>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</si>
  <si>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</si>
  <si>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</si>
  <si>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</si>
  <si>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</si>
  <si>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</si>
  <si>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</si>
  <si>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</si>
  <si>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</si>
  <si>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</si>
  <si>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</si>
  <si>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</si>
  <si>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</si>
  <si>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</si>
  <si>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</si>
  <si>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</si>
  <si>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</si>
  <si>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</si>
  <si>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</si>
  <si>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</si>
  <si>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</si>
  <si>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</si>
  <si>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</si>
  <si>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</si>
  <si>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</si>
  <si>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</si>
  <si>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</si>
  <si>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</si>
  <si>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</si>
  <si>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</si>
  <si>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</si>
  <si>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</si>
  <si>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</si>
  <si>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</si>
  <si>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</si>
  <si>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</si>
  <si>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</si>
  <si>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</si>
  <si>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</si>
  <si>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</si>
  <si>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</si>
  <si>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</si>
  <si>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</si>
  <si>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</si>
  <si>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</si>
  <si>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</si>
  <si>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</si>
  <si>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</si>
  <si>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</si>
  <si>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</si>
  <si>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</si>
  <si>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</si>
  <si>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</si>
  <si>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</si>
  <si>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</si>
  <si>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</si>
  <si>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</si>
  <si>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</si>
  <si>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</si>
  <si>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</si>
  <si>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</si>
  <si>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</si>
  <si>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</si>
  <si>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</si>
  <si>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</si>
  <si>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</si>
  <si>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</si>
  <si>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</si>
  <si>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</si>
  <si>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</si>
  <si>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</si>
  <si>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</si>
  <si>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</si>
  <si>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</si>
  <si>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</si>
  <si>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</si>
  <si>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</si>
  <si>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</si>
  <si>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</si>
  <si>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</si>
  <si>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</si>
  <si>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</si>
  <si>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</si>
  <si>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</si>
  <si>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</si>
  <si>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</si>
  <si>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</si>
  <si>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</si>
  <si>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</si>
  <si>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</si>
  <si>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</si>
  <si>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</si>
  <si>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</si>
  <si>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</si>
  <si>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</si>
  <si>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</si>
  <si>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</si>
  <si>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</si>
  <si>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</si>
  <si>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</si>
  <si>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</si>
  <si>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</si>
  <si>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</si>
  <si>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</si>
  <si>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</si>
  <si>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</si>
  <si>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</si>
  <si>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</si>
  <si>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</si>
  <si>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</si>
  <si>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</si>
  <si>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</si>
  <si>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</si>
  <si>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</si>
  <si>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</si>
  <si>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</si>
  <si>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</si>
  <si>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</si>
  <si>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</si>
  <si>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</si>
  <si>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</si>
  <si>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</si>
  <si>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</si>
  <si>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</si>
  <si>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</si>
  <si>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</si>
  <si>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</si>
  <si>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</si>
  <si>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</si>
  <si>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</si>
  <si>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</si>
  <si>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</si>
  <si>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</si>
  <si>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</si>
  <si>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</si>
  <si>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</si>
  <si>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</si>
  <si>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</si>
  <si>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</si>
  <si>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</si>
  <si>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</si>
  <si>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</si>
  <si>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</si>
  <si>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</si>
  <si>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</si>
  <si>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</si>
  <si>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</si>
  <si>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</si>
  <si>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</si>
  <si>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</si>
  <si>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</si>
  <si>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</si>
  <si>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</si>
  <si>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</si>
  <si>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</si>
  <si>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</si>
  <si>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</si>
  <si>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</si>
  <si>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</si>
  <si>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</si>
  <si>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</si>
  <si>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</si>
  <si>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</si>
  <si>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</si>
  <si>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</si>
  <si>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</si>
  <si>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</si>
  <si>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</si>
  <si>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</si>
  <si>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</si>
  <si>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</si>
  <si>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</si>
  <si>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</si>
  <si>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</si>
  <si>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</si>
  <si>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</si>
  <si>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</si>
  <si>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</si>
  <si>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</si>
  <si>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</si>
  <si>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</si>
  <si>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</si>
  <si>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</si>
  <si>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</si>
  <si>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</si>
  <si>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</si>
  <si>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</si>
  <si>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</si>
  <si>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</si>
  <si>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</si>
  <si>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</si>
  <si>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</si>
  <si>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</si>
  <si>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</si>
  <si>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</si>
  <si>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</si>
  <si>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</si>
  <si>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</si>
  <si>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</si>
  <si>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</si>
  <si>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</si>
  <si>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</si>
  <si>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</si>
  <si>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</si>
  <si>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</si>
  <si>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</si>
  <si>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</si>
  <si>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</si>
  <si>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</si>
  <si>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</si>
  <si>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</si>
  <si>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</si>
  <si>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</si>
  <si>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</si>
  <si>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</si>
  <si>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</si>
  <si>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</si>
  <si>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</si>
  <si>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</si>
  <si>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</si>
  <si>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</si>
  <si>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</si>
  <si>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</si>
  <si>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</si>
  <si>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</si>
  <si>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</si>
  <si>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</si>
  <si>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</si>
  <si>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</si>
  <si>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</si>
  <si>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</si>
  <si>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</si>
  <si>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</si>
  <si>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</si>
  <si>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</si>
  <si>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</si>
  <si>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</si>
  <si>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</si>
  <si>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</si>
  <si>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</si>
  <si>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</si>
  <si>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</si>
  <si>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</si>
  <si>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</si>
  <si>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</si>
  <si>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</si>
  <si>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</si>
  <si>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</si>
  <si>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</si>
  <si>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</si>
  <si>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</si>
  <si>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</si>
  <si>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</si>
  <si>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</si>
  <si>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</si>
  <si>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</si>
  <si>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</si>
  <si>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</si>
  <si>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</si>
  <si>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</si>
  <si>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</si>
  <si>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</si>
  <si>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</si>
  <si>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</si>
  <si>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</si>
  <si>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</si>
  <si>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</si>
  <si>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</si>
  <si>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</si>
  <si>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</si>
  <si>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</si>
  <si>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</si>
  <si>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</si>
  <si>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</si>
  <si>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</si>
  <si>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</si>
  <si>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</si>
  <si>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</si>
  <si>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</si>
  <si>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</si>
  <si>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</si>
  <si>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</si>
  <si>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</si>
  <si>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</si>
  <si>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</si>
  <si>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</si>
  <si>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</si>
  <si>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</si>
  <si>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</si>
  <si>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</si>
  <si>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</si>
  <si>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</si>
  <si>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</si>
  <si>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</si>
  <si>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</si>
  <si>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</si>
  <si>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</si>
  <si>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</si>
  <si>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</si>
  <si>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</si>
  <si>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</si>
  <si>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</si>
  <si>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</si>
  <si>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</si>
  <si>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</si>
  <si>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</si>
  <si>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</si>
  <si>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</si>
  <si>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</si>
  <si>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</si>
  <si>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</si>
  <si>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</si>
  <si>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</si>
  <si>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</si>
  <si>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</si>
  <si>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</si>
  <si>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</si>
  <si>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</si>
  <si>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</si>
  <si>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</si>
  <si>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</si>
  <si>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</si>
  <si>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</si>
  <si>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</si>
  <si>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</si>
  <si>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</si>
  <si>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</si>
  <si>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</si>
  <si>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</si>
  <si>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</si>
  <si>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</si>
  <si>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</si>
  <si>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</si>
  <si>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</si>
  <si>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</si>
  <si>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</si>
  <si>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</si>
  <si>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</si>
  <si>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</si>
  <si>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</si>
  <si>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</si>
  <si>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</si>
  <si>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</si>
  <si>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</si>
  <si>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</si>
  <si>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</si>
  <si>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</si>
  <si>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</si>
  <si>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</si>
  <si>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</si>
  <si>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</si>
  <si>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</si>
  <si>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</si>
  <si>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</si>
  <si>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</si>
  <si>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</si>
  <si>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</si>
  <si>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</si>
  <si>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</si>
  <si>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</si>
  <si>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</si>
  <si>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</si>
  <si>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</si>
  <si>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</si>
  <si>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</si>
  <si>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</si>
  <si>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</si>
  <si>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</si>
  <si>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</si>
  <si>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</si>
  <si>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</si>
  <si>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</si>
  <si>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</si>
  <si>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</si>
  <si>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</si>
  <si>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</si>
  <si>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</si>
  <si>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</si>
  <si>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</si>
  <si>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</si>
  <si>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</si>
  <si>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</si>
  <si>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</si>
  <si>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</si>
  <si>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</si>
  <si>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</si>
  <si>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</si>
  <si>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</si>
  <si>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</si>
  <si>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</si>
  <si>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</si>
  <si>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</si>
  <si>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</si>
  <si>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</si>
  <si>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</si>
  <si>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</si>
  <si>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</si>
  <si>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</si>
  <si>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</si>
  <si>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</si>
  <si>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</si>
  <si>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</si>
  <si>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</si>
  <si>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</si>
  <si>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</si>
  <si>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</si>
  <si>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</si>
  <si>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</si>
  <si>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</si>
  <si>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</si>
  <si>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</si>
  <si>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</si>
  <si>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</si>
  <si>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</si>
  <si>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</si>
  <si>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</si>
  <si>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</si>
  <si>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</si>
  <si>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</si>
  <si>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</si>
  <si>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</si>
  <si>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</si>
  <si>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</si>
  <si>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</si>
  <si>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</si>
  <si>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</si>
  <si>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</si>
  <si>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</si>
  <si>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</si>
  <si>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</si>
  <si>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</si>
  <si>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</si>
  <si>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</si>
  <si>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</si>
  <si>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</si>
  <si>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</si>
  <si>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</si>
  <si>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</si>
  <si>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</si>
  <si>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</si>
  <si>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</si>
  <si>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</si>
  <si>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</si>
  <si>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</si>
  <si>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</si>
  <si>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</si>
  <si>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</si>
  <si>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</si>
  <si>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</si>
  <si>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</si>
  <si>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</si>
  <si>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</si>
  <si>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</si>
  <si>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</si>
  <si>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</si>
  <si>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</si>
  <si>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</si>
  <si>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</si>
  <si>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</si>
  <si>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</si>
  <si>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</si>
  <si>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</si>
  <si>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</si>
  <si>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</si>
  <si>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</si>
  <si>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</si>
  <si>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</si>
  <si>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</si>
  <si>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</si>
  <si>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</si>
  <si>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</si>
  <si>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</si>
  <si>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</si>
  <si>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</si>
  <si>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</si>
  <si>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</si>
  <si>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</si>
  <si>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</si>
  <si>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</si>
  <si>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</si>
  <si>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</si>
  <si>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</si>
  <si>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</si>
  <si>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</si>
  <si>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</si>
  <si>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</si>
  <si>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</si>
  <si>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</si>
  <si>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</si>
  <si>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</si>
  <si>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</si>
  <si>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</si>
  <si>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</si>
  <si>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</si>
  <si>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</si>
  <si>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</si>
  <si>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</si>
  <si>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</si>
  <si>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</si>
  <si>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</si>
  <si>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</si>
  <si>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</si>
  <si>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</si>
  <si>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</si>
  <si>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</si>
  <si>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</si>
  <si>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</si>
  <si>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</si>
  <si>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</si>
  <si>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</si>
  <si>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</si>
  <si>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</si>
  <si>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</si>
  <si>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</si>
  <si>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</si>
  <si>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</si>
  <si>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</si>
  <si>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</si>
  <si>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</si>
  <si>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</si>
  <si>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</si>
  <si>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</si>
  <si>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</si>
  <si>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</si>
  <si>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</si>
  <si>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</si>
  <si>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</si>
  <si>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</si>
  <si>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</si>
  <si>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</si>
  <si>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</si>
  <si>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</si>
  <si>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</si>
  <si>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</si>
  <si>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</si>
  <si>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</si>
  <si>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</si>
  <si>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</si>
  <si>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</si>
  <si>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</si>
  <si>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</si>
  <si>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</si>
  <si>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</si>
  <si>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</si>
  <si>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</si>
  <si>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</si>
  <si>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</si>
  <si>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</si>
  <si>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</si>
  <si>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</si>
  <si>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</si>
  <si>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</si>
  <si>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</si>
  <si>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</si>
  <si>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</si>
  <si>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</si>
  <si>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</si>
  <si>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</si>
  <si>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</si>
  <si>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</si>
  <si>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</si>
  <si>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</si>
  <si>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</si>
  <si>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</si>
  <si>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</si>
  <si>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</si>
  <si>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</si>
  <si>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</si>
  <si>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</si>
  <si>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</si>
  <si>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</si>
  <si>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</si>
  <si>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</si>
  <si>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</si>
  <si>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</si>
  <si>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</si>
  <si>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</si>
  <si>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</si>
  <si>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</si>
  <si>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</si>
  <si>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</si>
  <si>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</si>
  <si>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</si>
  <si>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</si>
  <si>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</si>
  <si>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</si>
  <si>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</si>
  <si>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</si>
  <si>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</si>
  <si>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</si>
  <si>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</si>
  <si>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</si>
  <si>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</si>
  <si>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</si>
  <si>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</si>
  <si>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</si>
  <si>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</si>
  <si>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</si>
  <si>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</si>
  <si>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</si>
  <si>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</si>
  <si>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</si>
  <si>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</si>
  <si>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</si>
  <si>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</si>
  <si>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</si>
  <si>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</si>
  <si>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</si>
  <si>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</si>
  <si>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</si>
  <si>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</si>
  <si>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</si>
  <si>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</si>
  <si>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</si>
  <si>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</si>
  <si>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</si>
  <si>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</si>
  <si>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</si>
  <si>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</si>
  <si>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</si>
  <si>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</si>
  <si>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</si>
  <si>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</si>
  <si>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</si>
  <si>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</si>
  <si>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</si>
  <si>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</si>
  <si>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</si>
  <si>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</si>
  <si>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</si>
  <si>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</si>
  <si>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</si>
  <si>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</si>
  <si>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</si>
  <si>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</si>
  <si>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</si>
  <si>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</si>
  <si>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</si>
  <si>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</si>
  <si>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</si>
  <si>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</si>
  <si>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</si>
  <si>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</si>
  <si>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</si>
  <si>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</si>
  <si>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</si>
  <si>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</si>
  <si>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</si>
  <si>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</si>
  <si>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</si>
  <si>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</si>
  <si>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</si>
  <si>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</si>
  <si>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</si>
  <si>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</si>
  <si>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</si>
  <si>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</si>
  <si>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</si>
  <si>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</si>
  <si>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</si>
  <si>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</si>
  <si>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</si>
  <si>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</si>
  <si>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</si>
  <si>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</si>
  <si>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</si>
  <si>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</si>
  <si>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</si>
  <si>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</si>
  <si>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</si>
  <si>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</si>
  <si>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</si>
  <si>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</si>
  <si>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</si>
  <si>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</si>
  <si>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</si>
  <si>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</si>
  <si>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</si>
  <si>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</si>
  <si>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</si>
  <si>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</si>
  <si>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</si>
  <si>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</si>
  <si>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</si>
  <si>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</si>
  <si>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</si>
  <si>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</si>
  <si>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</si>
  <si>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</si>
  <si>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</si>
  <si>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</si>
  <si>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</si>
  <si>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</si>
  <si>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</si>
  <si>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</si>
  <si>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</si>
  <si>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</si>
  <si>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</si>
  <si>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</si>
  <si>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</si>
  <si>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</si>
  <si>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</si>
  <si>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</si>
  <si>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</si>
  <si>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</si>
  <si>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</si>
  <si>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</si>
  <si>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</si>
  <si>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</si>
  <si>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</si>
  <si>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</si>
  <si>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</si>
  <si>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</si>
  <si>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</si>
  <si>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</si>
  <si>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</si>
  <si>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</si>
  <si>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</si>
  <si>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</si>
  <si>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</si>
  <si>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</si>
  <si>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</si>
  <si>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</si>
  <si>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</si>
  <si>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</si>
  <si>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</si>
  <si>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</si>
  <si>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</si>
  <si>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</si>
  <si>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</si>
  <si>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</si>
  <si>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</si>
  <si>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</si>
  <si>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</si>
  <si>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</si>
  <si>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</si>
  <si>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</si>
  <si>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</si>
  <si>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</si>
  <si>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</si>
  <si>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</si>
  <si>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</si>
  <si>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</si>
  <si>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</si>
  <si>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</si>
  <si>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</si>
  <si>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</si>
  <si>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</si>
  <si>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</si>
  <si>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</si>
  <si>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</si>
  <si>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</si>
  <si>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</si>
  <si>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</si>
  <si>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</si>
  <si>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</si>
  <si>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</si>
  <si>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</si>
  <si>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</si>
  <si>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</si>
  <si>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</si>
  <si>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</si>
  <si>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</si>
  <si>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</si>
  <si>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</si>
  <si>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</si>
  <si>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</si>
  <si>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</si>
  <si>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</si>
  <si>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</si>
  <si>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</si>
  <si>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</si>
  <si>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</si>
  <si>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</si>
  <si>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</si>
  <si>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</si>
  <si>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</si>
  <si>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</si>
  <si>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</si>
  <si>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</si>
  <si>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</si>
  <si>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</si>
  <si>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</si>
  <si>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</si>
  <si>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</si>
  <si>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</si>
  <si>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</si>
  <si>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</si>
  <si>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</si>
  <si>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</si>
  <si>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</si>
  <si>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</si>
  <si>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</si>
  <si>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</si>
  <si>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</si>
  <si>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</si>
  <si>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</si>
  <si>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</si>
  <si>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</si>
  <si>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</si>
  <si>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</si>
  <si>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</si>
  <si>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</si>
  <si>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</si>
  <si>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</si>
  <si>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</si>
  <si>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</si>
  <si>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</si>
  <si>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</si>
  <si>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</si>
  <si>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</si>
  <si>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</si>
  <si>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</si>
  <si>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</si>
  <si>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</si>
  <si>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</si>
  <si>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</si>
  <si>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</si>
  <si>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</si>
  <si>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</si>
  <si>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</si>
  <si>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</si>
  <si>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</si>
  <si>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</si>
  <si>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</si>
  <si>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</si>
  <si>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</si>
  <si>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</si>
  <si>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</si>
  <si>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</si>
  <si>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</si>
  <si>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</si>
  <si>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</si>
  <si>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</si>
  <si>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</si>
  <si>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</si>
  <si>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</si>
  <si>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</si>
  <si>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</si>
  <si>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</si>
  <si>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</si>
  <si>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</si>
  <si>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</si>
  <si>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</si>
  <si>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</si>
  <si>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</si>
  <si>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</si>
  <si>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</si>
  <si>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</si>
  <si>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</si>
  <si>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</si>
  <si>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</si>
  <si>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</si>
  <si>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</si>
  <si>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</si>
  <si>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</si>
  <si>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</si>
  <si>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</si>
  <si>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</si>
  <si>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</si>
  <si>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</si>
  <si>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</si>
  <si>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</si>
  <si>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</si>
  <si>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</si>
  <si>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</si>
  <si>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</si>
  <si>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</si>
  <si>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</si>
  <si>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</si>
  <si>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</si>
  <si>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</si>
  <si>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</si>
  <si>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</si>
  <si>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</si>
  <si>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</si>
  <si>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</si>
  <si>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</si>
  <si>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</si>
  <si>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</si>
  <si>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</si>
  <si>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</si>
  <si>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</si>
  <si>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</si>
  <si>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</si>
  <si>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</si>
  <si>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</si>
  <si>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</si>
  <si>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</si>
  <si>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</si>
  <si>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</si>
  <si>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</si>
  <si>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</si>
  <si>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</si>
  <si>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</si>
  <si>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</si>
  <si>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</si>
  <si>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</si>
  <si>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</si>
  <si>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</si>
  <si>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</si>
  <si>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</si>
  <si>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</si>
  <si>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</si>
  <si>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</si>
  <si>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</si>
  <si>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</si>
  <si>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</si>
  <si>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</si>
  <si>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</si>
  <si>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</si>
  <si>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</si>
  <si>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</si>
  <si>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</si>
  <si>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</si>
  <si>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</si>
  <si>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</si>
  <si>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</si>
  <si>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</si>
  <si>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</si>
  <si>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</si>
  <si>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</si>
  <si>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</si>
  <si>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</si>
  <si>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</si>
  <si>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</si>
  <si>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</si>
  <si>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</si>
  <si>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</si>
  <si>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</si>
  <si>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</si>
  <si>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</si>
  <si>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</si>
  <si>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</si>
  <si>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</si>
  <si>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</si>
  <si>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</si>
  <si>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</si>
  <si>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</si>
  <si>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</si>
  <si>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</si>
  <si>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</si>
  <si>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</si>
  <si>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</si>
  <si>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</si>
  <si>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</si>
  <si>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</si>
  <si>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</si>
  <si>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</si>
  <si>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</si>
  <si>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</si>
  <si>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</si>
  <si>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</si>
  <si>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</si>
  <si>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</si>
  <si>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</si>
  <si>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</si>
  <si>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</si>
  <si>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</si>
  <si>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</si>
  <si>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</si>
  <si>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</si>
  <si>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</si>
  <si>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</si>
  <si>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</si>
  <si>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</si>
  <si>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</si>
  <si>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</si>
  <si>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</si>
  <si>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</si>
  <si>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</si>
  <si>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</si>
  <si>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</si>
  <si>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</si>
  <si>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</si>
  <si>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</si>
  <si>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</si>
  <si>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</si>
  <si>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</si>
  <si>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</si>
  <si>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</si>
  <si>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</si>
  <si>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</si>
  <si>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</si>
  <si>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</si>
  <si>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</si>
  <si>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</si>
  <si>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</si>
  <si>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</si>
  <si>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</si>
  <si>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</si>
  <si>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</si>
  <si>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</si>
  <si>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</si>
  <si>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</si>
  <si>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</si>
  <si>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</si>
  <si>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</si>
  <si>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</si>
  <si>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</si>
  <si>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</si>
  <si>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</si>
  <si>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</si>
  <si>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</si>
  <si>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</si>
  <si>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</si>
  <si>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</si>
  <si>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</si>
  <si>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</si>
  <si>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</si>
  <si>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</si>
  <si>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</si>
  <si>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</si>
  <si>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</si>
  <si>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</si>
  <si>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</si>
  <si>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</si>
  <si>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</si>
  <si>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</si>
  <si>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</si>
  <si>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</si>
  <si>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</si>
  <si>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</si>
  <si>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</si>
  <si>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</si>
  <si>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</si>
  <si>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</si>
  <si>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</si>
  <si>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</si>
  <si>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</si>
  <si>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</si>
  <si>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</si>
  <si>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</si>
  <si>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</si>
  <si>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</si>
  <si>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</si>
  <si>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</si>
  <si>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</si>
  <si>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</si>
  <si>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</si>
  <si>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</si>
  <si>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</si>
  <si>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</si>
  <si>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</si>
  <si>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</si>
  <si>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</si>
  <si>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</si>
  <si>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</si>
  <si>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</si>
  <si>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</si>
  <si>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</si>
  <si>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</si>
  <si>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</si>
  <si>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</si>
  <si>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</si>
  <si>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</si>
  <si>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</si>
  <si>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</si>
  <si>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</si>
  <si>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</si>
  <si>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</si>
  <si>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</si>
  <si>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</si>
  <si>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</si>
  <si>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</si>
  <si>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</si>
  <si>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</si>
  <si>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</si>
  <si>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</si>
  <si>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</si>
  <si>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</si>
  <si>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</si>
  <si>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</si>
  <si>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</si>
  <si>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</si>
  <si>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</si>
  <si>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</si>
  <si>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</si>
  <si>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</si>
  <si>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</si>
  <si>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</si>
  <si>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</si>
  <si>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</si>
  <si>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</si>
  <si>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</si>
  <si>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</si>
  <si>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</si>
  <si>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</si>
  <si>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</si>
  <si>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</si>
  <si>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</si>
  <si>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</si>
  <si>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</si>
  <si>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</si>
  <si>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</si>
  <si>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</si>
  <si>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</si>
  <si>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</si>
  <si>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</si>
  <si>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</si>
  <si>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</si>
  <si>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</si>
  <si>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</si>
  <si>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</si>
  <si>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</si>
  <si>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</si>
  <si>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</si>
  <si>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</si>
  <si>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</si>
  <si>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</si>
  <si>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</si>
  <si>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</si>
  <si>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</si>
  <si>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</si>
  <si>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</si>
  <si>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</si>
  <si>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</si>
  <si>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</si>
  <si>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</si>
  <si>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</si>
  <si>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</si>
  <si>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</si>
  <si>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</si>
  <si>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</si>
  <si>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</si>
  <si>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</si>
  <si>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</si>
  <si>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</si>
  <si>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</si>
  <si>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</si>
  <si>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</si>
  <si>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</si>
  <si>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</si>
  <si>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</si>
  <si>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</si>
  <si>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</si>
  <si>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</si>
  <si>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</si>
  <si>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</si>
  <si>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</si>
  <si>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</si>
  <si>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</si>
  <si>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</si>
  <si>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</si>
  <si>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</si>
  <si>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</si>
  <si>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</si>
  <si>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</si>
  <si>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</si>
  <si>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</si>
  <si>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</si>
  <si>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</si>
  <si>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</si>
  <si>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</si>
  <si>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</si>
  <si>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</si>
  <si>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</si>
  <si>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</si>
  <si>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</si>
  <si>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</si>
  <si>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</si>
  <si>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</si>
  <si>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</si>
  <si>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</si>
  <si>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</si>
  <si>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</si>
  <si>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</si>
  <si>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</si>
  <si>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</si>
  <si>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</si>
  <si>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</si>
  <si>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</si>
  <si>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</si>
  <si>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</si>
  <si>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</si>
  <si>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</si>
  <si>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</si>
  <si>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</si>
  <si>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</si>
  <si>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</si>
  <si>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</si>
  <si>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</si>
  <si>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</si>
  <si>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</si>
  <si>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</si>
  <si>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</si>
  <si>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</si>
  <si>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</si>
  <si>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</si>
  <si>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</si>
  <si>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</si>
  <si>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</si>
  <si>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</si>
  <si>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</si>
  <si>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</si>
  <si>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</si>
  <si>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</si>
  <si>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</si>
  <si>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</si>
  <si>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</si>
  <si>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</si>
  <si>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</si>
  <si>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</si>
  <si>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</si>
  <si>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</si>
  <si>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</si>
  <si>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</si>
  <si>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</si>
  <si>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</si>
  <si>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</si>
  <si>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</si>
  <si>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</si>
  <si>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</si>
  <si>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</si>
  <si>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</si>
  <si>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</si>
  <si>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</si>
  <si>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</si>
  <si>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</si>
  <si>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</si>
  <si>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</si>
  <si>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</si>
  <si>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</si>
  <si>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</si>
  <si>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</si>
  <si>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</si>
  <si>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</si>
  <si>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</si>
  <si>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</si>
  <si>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</si>
  <si>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</si>
  <si>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</si>
  <si>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</si>
  <si>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</si>
  <si>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</si>
  <si>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</si>
  <si>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</si>
  <si>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</si>
  <si>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</si>
  <si>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</si>
  <si>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</si>
  <si>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</si>
  <si>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</si>
  <si>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</si>
  <si>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</si>
  <si>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</si>
  <si>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</si>
  <si>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</si>
  <si>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</si>
  <si>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</si>
  <si>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</si>
  <si>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</si>
  <si>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</si>
  <si>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</si>
  <si>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</si>
  <si>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</si>
  <si>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</si>
  <si>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</si>
  <si>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</si>
  <si>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</si>
  <si>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</si>
  <si>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</si>
  <si>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</si>
  <si>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</si>
  <si>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</si>
  <si>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</si>
  <si>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</si>
  <si>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</si>
  <si>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</si>
  <si>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</si>
  <si>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</si>
  <si>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</si>
  <si>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</si>
  <si>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</si>
  <si>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</si>
  <si>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</si>
  <si>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</si>
  <si>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</si>
  <si>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</si>
  <si>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</si>
  <si>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</si>
  <si>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</si>
  <si>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</si>
  <si>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</si>
  <si>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</si>
  <si>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</si>
  <si>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</si>
  <si>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</si>
  <si>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</si>
  <si>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</si>
  <si>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</si>
  <si>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</si>
  <si>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</si>
  <si>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</si>
  <si>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</si>
  <si>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</si>
  <si>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</si>
  <si>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</si>
  <si>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</si>
  <si>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</si>
  <si>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</si>
  <si>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</si>
  <si>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</si>
  <si>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</si>
  <si>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</si>
  <si>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</si>
  <si>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</si>
  <si>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</si>
  <si>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</si>
  <si>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</si>
  <si>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</si>
  <si>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</si>
  <si>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</si>
  <si>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</si>
  <si>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</si>
  <si>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</si>
  <si>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</si>
  <si>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</si>
  <si>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</si>
  <si>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</si>
  <si>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</si>
  <si>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</si>
  <si>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</si>
  <si>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</si>
  <si>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</si>
  <si>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</si>
  <si>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</si>
  <si>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</si>
  <si>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</si>
  <si>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</si>
  <si>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</si>
  <si>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</si>
  <si>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</si>
  <si>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</si>
  <si>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</si>
  <si>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</si>
  <si>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</si>
  <si>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</si>
  <si>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</si>
  <si>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</si>
  <si>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</si>
  <si>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</si>
  <si>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</si>
  <si>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</si>
  <si>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</si>
  <si>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</si>
  <si>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</si>
  <si>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</si>
  <si>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</si>
  <si>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</si>
  <si>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</si>
  <si>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</si>
  <si>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</si>
  <si>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</si>
  <si>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</si>
  <si>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</si>
  <si>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</si>
  <si>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</si>
  <si>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</si>
  <si>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</si>
  <si>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</si>
  <si>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</si>
  <si>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</si>
  <si>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</si>
  <si>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</si>
  <si>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</si>
  <si>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</si>
  <si>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</si>
  <si>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</si>
  <si>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</si>
  <si>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</si>
  <si>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</si>
  <si>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</si>
  <si>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</si>
  <si>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</si>
  <si>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</si>
  <si>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</si>
  <si>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</si>
  <si>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</si>
  <si>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</si>
  <si>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</si>
  <si>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</si>
  <si>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</si>
  <si>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</si>
  <si>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</si>
  <si>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</si>
  <si>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</si>
  <si>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</si>
  <si>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</si>
  <si>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</si>
  <si>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</si>
  <si>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</si>
  <si>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</si>
  <si>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</si>
  <si>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</si>
  <si>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</si>
  <si>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</si>
  <si>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</si>
  <si>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</si>
  <si>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</si>
  <si>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</si>
  <si>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</si>
  <si>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</si>
  <si>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</si>
  <si>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</si>
  <si>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</si>
  <si>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</si>
  <si>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</si>
  <si>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</si>
  <si>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</si>
  <si>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</si>
  <si>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</si>
  <si>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</si>
  <si>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</si>
  <si>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</si>
  <si>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</si>
  <si>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</si>
  <si>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</si>
  <si>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</si>
  <si>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</si>
  <si>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</si>
  <si>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</si>
  <si>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</si>
  <si>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</si>
  <si>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</si>
  <si>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</si>
  <si>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</si>
  <si>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</si>
  <si>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</si>
  <si>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</si>
  <si>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</si>
  <si>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</si>
  <si>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</si>
  <si>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</si>
  <si>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</si>
  <si>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</si>
  <si>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</si>
  <si>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</si>
  <si>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</si>
  <si>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</si>
  <si>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</si>
  <si>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</si>
  <si>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</si>
  <si>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</si>
  <si>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</si>
  <si>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</si>
  <si>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</si>
  <si>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</si>
  <si>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</si>
  <si>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</si>
  <si>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</si>
  <si>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</si>
  <si>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</si>
  <si>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</si>
  <si>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</si>
  <si>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</si>
  <si>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</si>
  <si>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</si>
  <si>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</si>
  <si>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</si>
  <si>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</si>
  <si>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</si>
  <si>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</si>
  <si>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</si>
  <si>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</si>
  <si>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</si>
  <si>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</si>
  <si>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</si>
  <si>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</si>
  <si>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</si>
  <si>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</si>
  <si>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</si>
  <si>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</si>
  <si>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</si>
  <si>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</si>
  <si>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</si>
  <si>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</si>
  <si>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</si>
  <si>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</si>
  <si>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</si>
  <si>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</si>
  <si>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</si>
  <si>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</si>
  <si>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</si>
  <si>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</si>
  <si>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</si>
  <si>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</si>
  <si>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</si>
  <si>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</si>
  <si>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</si>
  <si>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</si>
  <si>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</si>
  <si>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</si>
  <si>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</si>
  <si>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</si>
  <si>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</si>
  <si>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</si>
  <si>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</si>
  <si>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</si>
  <si>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</si>
  <si>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</si>
  <si>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</si>
  <si>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</si>
  <si>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</si>
  <si>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</si>
  <si>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</si>
  <si>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</si>
  <si>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</si>
  <si>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</si>
  <si>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</si>
  <si>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</si>
  <si>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</si>
  <si>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</si>
  <si>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</si>
  <si>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</si>
  <si>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</si>
  <si>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</si>
  <si>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</si>
  <si>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</si>
  <si>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</si>
  <si>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</si>
  <si>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</si>
  <si>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</si>
  <si>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</si>
  <si>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</si>
  <si>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</si>
  <si>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</si>
  <si>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</si>
  <si>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</si>
  <si>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</si>
  <si>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</si>
  <si>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</si>
  <si>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</si>
  <si>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</si>
  <si>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</si>
  <si>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</si>
  <si>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</si>
  <si>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</si>
  <si>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</si>
  <si>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</si>
  <si>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</si>
  <si>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</si>
  <si>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</si>
  <si>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</si>
  <si>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</si>
  <si>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</si>
  <si>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</si>
  <si>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</si>
  <si>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</si>
  <si>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</si>
  <si>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</si>
  <si>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</si>
  <si>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</si>
  <si>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</si>
  <si>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</si>
  <si>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</si>
  <si>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</si>
  <si>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</si>
  <si>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</si>
  <si>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</si>
  <si>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</si>
  <si>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</si>
  <si>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</si>
  <si>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</si>
  <si>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</si>
  <si>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</si>
  <si>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</si>
  <si>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</si>
  <si>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</si>
  <si>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</si>
  <si>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</si>
  <si>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</si>
  <si>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</si>
  <si>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</si>
  <si>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</si>
  <si>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</si>
  <si>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</si>
  <si>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</si>
  <si>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</si>
  <si>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</si>
  <si>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</si>
  <si>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</si>
  <si>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</si>
  <si>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</si>
  <si>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</si>
  <si>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</si>
  <si>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</si>
  <si>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</si>
  <si>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</si>
  <si>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</si>
  <si>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</si>
  <si>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</si>
  <si>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</si>
  <si>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</si>
  <si>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</si>
  <si>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</si>
  <si>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</si>
  <si>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</si>
  <si>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</si>
  <si>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</si>
  <si>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</si>
  <si>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</si>
  <si>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</si>
  <si>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</si>
  <si>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</si>
  <si>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</si>
  <si>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</si>
  <si>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</si>
  <si>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</si>
  <si>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</si>
  <si>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</si>
  <si>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</si>
  <si>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</si>
  <si>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</si>
  <si>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</si>
  <si>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</si>
  <si>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</si>
  <si>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</si>
  <si>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</si>
  <si>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</si>
  <si>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</si>
  <si>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</si>
  <si>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</si>
  <si>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</si>
  <si>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</si>
  <si>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</si>
  <si>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</si>
  <si>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</si>
  <si>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</si>
  <si>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</si>
  <si>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</si>
  <si>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</si>
  <si>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</si>
  <si>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</si>
  <si>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</si>
  <si>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</si>
  <si>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</si>
  <si>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</si>
  <si>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</si>
  <si>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</si>
  <si>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</si>
  <si>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</si>
  <si>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</si>
  <si>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</si>
  <si>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</si>
  <si>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</si>
  <si>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</si>
  <si>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</si>
  <si>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</si>
  <si>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</si>
  <si>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</si>
  <si>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</si>
  <si>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</si>
  <si>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</si>
  <si>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</si>
  <si>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</si>
  <si>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</si>
  <si>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</si>
  <si>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</si>
  <si>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</si>
  <si>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</si>
  <si>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</si>
  <si>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</si>
  <si>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</si>
  <si>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</si>
  <si>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</si>
  <si>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</si>
  <si>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</si>
  <si>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</si>
  <si>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</si>
  <si>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</si>
  <si>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</si>
  <si>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</si>
  <si>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</si>
  <si>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</si>
  <si>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</si>
  <si>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</si>
  <si>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</si>
  <si>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</si>
  <si>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</si>
  <si>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</si>
  <si>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</si>
  <si>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</si>
  <si>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</si>
  <si>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</si>
  <si>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</si>
  <si>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</si>
  <si>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</si>
  <si>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</si>
  <si>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</si>
  <si>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</si>
  <si>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</si>
  <si>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</si>
  <si>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</si>
  <si>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</si>
  <si>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</si>
  <si>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</si>
  <si>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</si>
  <si>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</si>
  <si>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</si>
  <si>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</si>
  <si>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</si>
  <si>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</si>
  <si>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</si>
  <si>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</si>
  <si>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</si>
  <si>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</si>
  <si>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</si>
  <si>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</si>
  <si>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</si>
  <si>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</si>
  <si>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</si>
  <si>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</si>
  <si>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</si>
  <si>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</si>
  <si>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</si>
  <si>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</si>
  <si>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</si>
  <si>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</si>
  <si>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</si>
  <si>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</si>
  <si>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</si>
  <si>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</si>
  <si>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</si>
  <si>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</si>
  <si>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</si>
  <si>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</si>
  <si>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</si>
  <si>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</si>
  <si>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</si>
  <si>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</si>
  <si>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</si>
  <si>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</si>
  <si>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</si>
  <si>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</si>
  <si>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</si>
  <si>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</si>
  <si>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</si>
  <si>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</si>
  <si>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</si>
  <si>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</si>
  <si>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</si>
  <si>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</si>
  <si>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</si>
  <si>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</si>
  <si>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</si>
  <si>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</si>
  <si>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</si>
  <si>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</si>
  <si>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</si>
  <si>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</si>
  <si>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</si>
  <si>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</si>
  <si>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</si>
  <si>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</si>
  <si>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</si>
  <si>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</si>
  <si>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</si>
  <si>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</si>
  <si>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</si>
  <si>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</si>
  <si>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</si>
  <si>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</si>
  <si>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</si>
  <si>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</si>
  <si>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</si>
  <si>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</si>
  <si>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</si>
  <si>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</si>
  <si>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</si>
  <si>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</si>
  <si>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</si>
  <si>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</si>
  <si>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</si>
  <si>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</si>
  <si>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</si>
  <si>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</si>
  <si>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</si>
  <si>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</si>
  <si>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</si>
  <si>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</si>
  <si>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</si>
  <si>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</si>
  <si>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</si>
  <si>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</si>
  <si>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</si>
  <si>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</si>
  <si>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</si>
  <si>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</si>
  <si>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</si>
  <si>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</si>
  <si>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</si>
  <si>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</si>
  <si>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</si>
  <si>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</si>
  <si>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</si>
  <si>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</si>
  <si>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</si>
  <si>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</si>
  <si>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</si>
  <si>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</si>
  <si>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</si>
  <si>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</si>
  <si>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</si>
  <si>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</si>
  <si>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</si>
  <si>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</si>
  <si>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</si>
  <si>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</si>
  <si>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</si>
  <si>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</si>
  <si>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</si>
  <si>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</si>
  <si>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</si>
  <si>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</si>
  <si>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</si>
  <si>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</si>
  <si>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</si>
  <si>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</si>
  <si>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</si>
  <si>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</si>
  <si>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</si>
  <si>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</si>
  <si>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</si>
  <si>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</si>
  <si>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</si>
  <si>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</si>
  <si>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</si>
  <si>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</si>
  <si>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</si>
  <si>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</si>
  <si>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</si>
  <si>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</si>
  <si>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</si>
  <si>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</si>
  <si>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</si>
  <si>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</si>
  <si>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</si>
  <si>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</si>
  <si>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</si>
  <si>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</si>
  <si>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</si>
  <si>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</si>
  <si>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</si>
  <si>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</si>
  <si>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</si>
  <si>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</si>
  <si>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</si>
  <si>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</si>
  <si>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</si>
  <si>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</si>
  <si>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</si>
  <si>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</si>
  <si>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</si>
  <si>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</si>
  <si>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</si>
  <si>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</si>
  <si>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</si>
  <si>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</si>
  <si>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</si>
  <si>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</si>
  <si>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</si>
  <si>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</si>
  <si>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</si>
  <si>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</si>
  <si>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</si>
  <si>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</si>
  <si>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</si>
  <si>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</si>
  <si>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</si>
  <si>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</si>
  <si>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</si>
  <si>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</si>
  <si>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</si>
  <si>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</si>
  <si>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</si>
  <si>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</si>
  <si>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</si>
  <si>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</si>
  <si>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</si>
  <si>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</si>
  <si>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</si>
  <si>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</si>
  <si>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</si>
  <si>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</si>
  <si>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</si>
  <si>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</si>
  <si>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</si>
  <si>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</si>
  <si>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</si>
  <si>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</si>
  <si>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</si>
  <si>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</si>
  <si>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</si>
  <si>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</si>
  <si>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</si>
  <si>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</si>
  <si>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</si>
  <si>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</si>
  <si>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</si>
  <si>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</si>
  <si>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</si>
  <si>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</si>
  <si>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</si>
  <si>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</si>
  <si>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</si>
  <si>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</si>
  <si>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</si>
  <si>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</si>
  <si>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</si>
  <si>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</si>
  <si>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</si>
  <si>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</si>
  <si>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</si>
  <si>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</si>
  <si>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</si>
  <si>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</si>
  <si>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</si>
  <si>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</si>
  <si>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</si>
  <si>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</si>
  <si>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</si>
  <si>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</si>
  <si>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</si>
  <si>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</si>
  <si>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</si>
  <si>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</si>
  <si>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</si>
  <si>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</si>
  <si>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</si>
  <si>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</si>
  <si>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</si>
  <si>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</si>
  <si>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</si>
  <si>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</si>
  <si>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</si>
  <si>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</si>
  <si>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</si>
  <si>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</si>
  <si>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</si>
  <si>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</si>
  <si>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</si>
  <si>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</si>
  <si>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</si>
  <si>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</si>
  <si>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</si>
  <si>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</si>
  <si>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</si>
  <si>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</si>
  <si>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</si>
  <si>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</si>
  <si>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</si>
  <si>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</si>
  <si>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</si>
  <si>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</si>
  <si>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</si>
  <si>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</si>
  <si>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</si>
  <si>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</si>
  <si>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</si>
  <si>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</si>
  <si>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</si>
  <si>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</si>
  <si>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</si>
  <si>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</si>
  <si>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</si>
  <si>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</si>
  <si>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</si>
  <si>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</si>
  <si>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</si>
  <si>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</si>
  <si>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</si>
  <si>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</si>
  <si>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</si>
  <si>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</si>
  <si>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</si>
  <si>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</si>
  <si>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</si>
  <si>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</si>
  <si>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</si>
  <si>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</si>
  <si>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</si>
  <si>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</si>
  <si>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</si>
  <si>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</si>
  <si>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</si>
  <si>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</si>
  <si>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</si>
  <si>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</si>
  <si>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</si>
  <si>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</si>
  <si>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</si>
  <si>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</si>
  <si>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</si>
  <si>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</si>
  <si>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</si>
  <si>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</si>
  <si>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</si>
  <si>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</si>
  <si>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</si>
  <si>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</si>
  <si>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</si>
  <si>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</si>
  <si>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</si>
  <si>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</si>
  <si>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</si>
  <si>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</si>
  <si>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</si>
  <si>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</si>
  <si>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</si>
  <si>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</si>
  <si>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</si>
  <si>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</si>
  <si>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</si>
  <si>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</si>
  <si>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</si>
  <si>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</si>
  <si>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</si>
  <si>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</si>
  <si>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</si>
  <si>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</si>
  <si>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</si>
  <si>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</si>
  <si>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</si>
  <si>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</si>
  <si>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</si>
  <si>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</si>
  <si>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</si>
  <si>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</si>
  <si>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</si>
  <si>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</si>
  <si>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</si>
  <si>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</si>
  <si>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</si>
  <si>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</si>
  <si>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</si>
  <si>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</si>
  <si>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</si>
  <si>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</si>
  <si>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</si>
  <si>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</si>
  <si>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</si>
  <si>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</si>
  <si>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</si>
  <si>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</si>
  <si>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</si>
  <si>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</si>
  <si>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</si>
  <si>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</si>
  <si>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</si>
  <si>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</si>
  <si>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</si>
  <si>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</si>
  <si>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</si>
  <si>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</si>
  <si>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</si>
  <si>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</si>
  <si>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</si>
  <si>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</si>
  <si>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</si>
  <si>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</si>
  <si>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</si>
  <si>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</si>
  <si>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</si>
  <si>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</si>
  <si>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</si>
  <si>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</si>
  <si>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</si>
  <si>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</si>
  <si>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</si>
  <si>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</si>
  <si>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</si>
  <si>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</si>
  <si>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</si>
  <si>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</si>
  <si>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</si>
  <si>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</si>
  <si>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</si>
  <si>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</si>
  <si>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</si>
  <si>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</si>
  <si>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</si>
  <si>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</si>
  <si>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</si>
  <si>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</si>
  <si>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</si>
  <si>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</si>
  <si>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</si>
  <si>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</si>
  <si>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</si>
  <si>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</si>
  <si>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</si>
  <si>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</si>
  <si>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</si>
  <si>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</si>
  <si>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</si>
  <si>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</si>
  <si>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</si>
  <si>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</si>
  <si>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</si>
  <si>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</si>
  <si>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</si>
  <si>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</si>
  <si>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</si>
  <si>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</si>
  <si>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</si>
  <si>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</si>
  <si>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</si>
  <si>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</si>
  <si>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</si>
  <si>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</si>
  <si>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</si>
  <si>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</si>
  <si>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</si>
  <si>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</si>
  <si>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</si>
  <si>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</si>
  <si>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</si>
  <si>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</si>
  <si>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</si>
  <si>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</si>
  <si>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</si>
  <si>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</si>
  <si>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</si>
  <si>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</si>
  <si>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</si>
  <si>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</si>
  <si>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</si>
  <si>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</si>
  <si>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</si>
  <si>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</si>
  <si>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</si>
  <si>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</si>
  <si>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</si>
  <si>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</si>
  <si>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</si>
  <si>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</si>
  <si>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</si>
  <si>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</si>
  <si>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</si>
  <si>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</si>
  <si>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</si>
  <si>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</si>
  <si>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</si>
  <si>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</si>
  <si>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</si>
  <si>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</si>
  <si>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</si>
  <si>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</si>
  <si>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</si>
  <si>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</si>
  <si>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</si>
  <si>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</si>
  <si>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</si>
  <si>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</si>
  <si>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</si>
  <si>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</si>
  <si>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</si>
  <si>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</si>
  <si>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</si>
  <si>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</si>
  <si>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</si>
  <si>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</si>
  <si>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</si>
  <si>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</si>
  <si>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</si>
  <si>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</si>
  <si>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</si>
  <si>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</si>
  <si>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</si>
  <si>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</si>
  <si>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</si>
  <si>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</si>
  <si>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</si>
  <si>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</si>
  <si>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</si>
  <si>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</si>
  <si>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</si>
  <si>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</si>
  <si>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</si>
  <si>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</si>
  <si>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</si>
  <si>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</si>
  <si>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</si>
  <si>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</si>
  <si>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</si>
  <si>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</si>
  <si>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</si>
  <si>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</si>
  <si>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</si>
  <si>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</si>
  <si>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</si>
  <si>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</si>
  <si>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</si>
  <si>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</si>
  <si>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</si>
  <si>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</si>
  <si>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</si>
  <si>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</si>
  <si>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</si>
  <si>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</si>
  <si>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</si>
  <si>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</si>
  <si>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</si>
  <si>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</si>
  <si>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</si>
  <si>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</si>
  <si>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</si>
  <si>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</si>
  <si>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</si>
  <si>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</si>
  <si>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</si>
  <si>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</si>
  <si>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</si>
  <si>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</si>
  <si>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</si>
  <si>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</si>
  <si>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</si>
  <si>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</si>
  <si>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</si>
  <si>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</si>
  <si>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</si>
  <si>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</si>
  <si>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</si>
  <si>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</si>
  <si>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</si>
  <si>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</si>
  <si>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</si>
  <si>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</si>
  <si>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</si>
  <si>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</si>
  <si>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</si>
  <si>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</si>
  <si>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</si>
  <si>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</si>
  <si>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</si>
  <si>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</si>
  <si>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</si>
  <si>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</si>
  <si>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</si>
  <si>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</si>
  <si>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</si>
  <si>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</si>
  <si>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</si>
  <si>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</si>
  <si>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</si>
  <si>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</si>
  <si>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</si>
  <si>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</si>
  <si>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</si>
  <si>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</si>
  <si>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</si>
  <si>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</si>
  <si>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</si>
  <si>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</si>
  <si>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</si>
  <si>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</si>
  <si>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</si>
  <si>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</si>
  <si>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</si>
  <si>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</si>
  <si>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</si>
  <si>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</si>
  <si>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</si>
  <si>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</si>
  <si>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</si>
  <si>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</si>
  <si>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</si>
  <si>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</si>
  <si>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</si>
  <si>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</si>
  <si>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</si>
  <si>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</si>
  <si>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</si>
  <si>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</si>
  <si>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</si>
  <si>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</si>
  <si>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</si>
  <si>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</si>
  <si>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</si>
  <si>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</si>
  <si>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</si>
  <si>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</si>
  <si>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</si>
  <si>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</si>
  <si>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</si>
  <si>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</si>
  <si>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</si>
  <si>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</si>
  <si>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</si>
  <si>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</si>
  <si>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</si>
  <si>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</si>
  <si>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</si>
  <si>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</si>
  <si>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</si>
  <si>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</si>
  <si>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</si>
  <si>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</si>
  <si>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</si>
  <si>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</si>
  <si>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</si>
  <si>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</si>
  <si>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</si>
  <si>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</si>
  <si>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</si>
  <si>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</si>
  <si>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</si>
  <si>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</si>
  <si>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</si>
  <si>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</si>
  <si>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</si>
  <si>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</si>
  <si>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</si>
  <si>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</si>
  <si>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</si>
  <si>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</si>
  <si>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</si>
  <si>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</si>
  <si>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</si>
  <si>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</si>
  <si>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</si>
  <si>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</si>
  <si>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</si>
  <si>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</si>
  <si>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</si>
  <si>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</si>
  <si>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</si>
  <si>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</si>
  <si>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</si>
  <si>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</si>
  <si>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</si>
  <si>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</si>
  <si>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</si>
  <si>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</si>
  <si>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</si>
  <si>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</si>
  <si>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</si>
  <si>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</si>
  <si>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</si>
  <si>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</si>
  <si>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</si>
  <si>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</si>
  <si>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</si>
  <si>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</si>
  <si>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</si>
  <si>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</si>
  <si>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</si>
  <si>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</si>
  <si>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</si>
  <si>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</si>
  <si>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</si>
  <si>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</si>
  <si>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</si>
  <si>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</si>
  <si>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</si>
  <si>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</si>
  <si>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</si>
  <si>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</si>
  <si>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</si>
  <si>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</si>
  <si>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</si>
  <si>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</si>
  <si>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</si>
  <si>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</si>
  <si>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</si>
  <si>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</si>
  <si>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</si>
  <si>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</si>
  <si>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</si>
  <si>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</si>
  <si>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</si>
  <si>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</si>
  <si>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</si>
  <si>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</si>
  <si>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</si>
  <si>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</si>
  <si>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</si>
  <si>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</si>
  <si>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</si>
  <si>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</si>
  <si>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</si>
  <si>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</si>
  <si>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</si>
  <si>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</si>
  <si>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</si>
  <si>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</si>
  <si>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</si>
  <si>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</si>
  <si>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</si>
  <si>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</si>
  <si>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</si>
  <si>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</si>
  <si>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</si>
  <si>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</si>
  <si>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</si>
  <si>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</si>
  <si>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</si>
  <si>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</si>
  <si>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</si>
  <si>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</si>
  <si>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</si>
  <si>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</si>
  <si>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</si>
  <si>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</si>
  <si>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</si>
  <si>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</si>
  <si>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</si>
  <si>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</si>
  <si>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</si>
  <si>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</si>
  <si>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</si>
  <si>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</si>
  <si>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</si>
  <si>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</si>
  <si>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</si>
  <si>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</si>
  <si>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</si>
  <si>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</si>
  <si>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</si>
  <si>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</si>
  <si>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</si>
  <si>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</si>
  <si>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</si>
  <si>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</si>
  <si>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</si>
  <si>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</si>
  <si>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</si>
  <si>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</si>
  <si>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</si>
  <si>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</si>
  <si>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</si>
  <si>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</si>
  <si>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</si>
  <si>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</si>
  <si>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</si>
  <si>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</si>
  <si>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</si>
  <si>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</si>
  <si>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</si>
  <si>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</si>
  <si>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</si>
  <si>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</si>
  <si>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</si>
  <si>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</si>
  <si>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</si>
  <si>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</si>
  <si>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</si>
  <si>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</si>
  <si>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</si>
  <si>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</si>
  <si>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</si>
  <si>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</si>
  <si>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</si>
  <si>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</si>
  <si>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</si>
  <si>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</si>
  <si>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</si>
  <si>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</si>
  <si>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</si>
  <si>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</si>
  <si>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</si>
  <si>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</si>
  <si>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</si>
  <si>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</si>
  <si>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</si>
  <si>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</si>
  <si>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</si>
  <si>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</si>
  <si>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</si>
  <si>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</si>
  <si>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</si>
  <si>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</si>
  <si>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</si>
  <si>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</si>
  <si>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</si>
  <si>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</si>
  <si>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</si>
  <si>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</si>
  <si>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</si>
  <si>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</si>
  <si>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</si>
  <si>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</si>
  <si>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</si>
  <si>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</si>
  <si>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</si>
  <si>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</si>
  <si>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</si>
  <si>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</si>
  <si>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</si>
  <si>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</si>
  <si>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</si>
  <si>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</si>
  <si>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</si>
  <si>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</si>
  <si>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</si>
  <si>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</si>
  <si>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</si>
  <si>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</si>
  <si>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</si>
  <si>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</si>
  <si>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</si>
  <si>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</si>
  <si>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</si>
  <si>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</si>
  <si>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</si>
  <si>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</si>
  <si>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</si>
  <si>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</si>
  <si>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</si>
  <si>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</si>
  <si>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</si>
  <si>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</si>
  <si>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</si>
  <si>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</si>
  <si>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</si>
  <si>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</si>
  <si>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</si>
  <si>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</si>
  <si>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</si>
  <si>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</si>
  <si>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</si>
  <si>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</si>
  <si>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</si>
  <si>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</si>
  <si>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</si>
  <si>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</si>
  <si>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</si>
  <si>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</si>
  <si>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</si>
  <si>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</si>
  <si>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</si>
  <si>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</si>
  <si>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</si>
  <si>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</si>
  <si>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</si>
  <si>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</si>
  <si>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</si>
  <si>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</si>
  <si>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</si>
  <si>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</si>
  <si>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</si>
  <si>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</si>
  <si>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</si>
  <si>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</si>
  <si>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</si>
  <si>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</si>
  <si>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</si>
  <si>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</si>
  <si>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</si>
  <si>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</si>
  <si>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</si>
  <si>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</si>
  <si>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</si>
  <si>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</si>
  <si>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</si>
  <si>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</si>
  <si>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</si>
  <si>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</si>
  <si>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</si>
  <si>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</si>
  <si>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</si>
  <si>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</si>
  <si>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</si>
  <si>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</si>
  <si>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</si>
  <si>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</si>
  <si>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</si>
  <si>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</si>
  <si>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</si>
  <si>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</si>
  <si>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</si>
  <si>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</si>
  <si>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</si>
  <si>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</si>
  <si>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</si>
  <si>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</si>
  <si>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</si>
  <si>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</si>
  <si>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</si>
  <si>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</si>
  <si>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</si>
  <si>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</si>
  <si>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</si>
  <si>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</si>
  <si>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</si>
  <si>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</si>
  <si>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</si>
  <si>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</si>
  <si>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</si>
  <si>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</si>
  <si>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</si>
  <si>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</si>
  <si>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</si>
  <si>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</si>
  <si>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</si>
  <si>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</si>
  <si>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</si>
  <si>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</si>
  <si>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</si>
  <si>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</si>
  <si>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</si>
  <si>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</si>
  <si>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</si>
  <si>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</si>
  <si>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</si>
  <si>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</si>
  <si>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</si>
  <si>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</si>
  <si>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</si>
  <si>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</si>
  <si>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</si>
  <si>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</si>
  <si>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</si>
  <si>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</si>
  <si>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</si>
  <si>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</si>
  <si>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</si>
  <si>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</si>
  <si>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</si>
  <si>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</si>
  <si>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</si>
  <si>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</si>
  <si>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</si>
  <si>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</si>
  <si>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</si>
  <si>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</si>
  <si>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</si>
  <si>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</si>
  <si>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</si>
  <si>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</si>
  <si>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</si>
  <si>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</si>
  <si>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</si>
  <si>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</si>
  <si>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</si>
  <si>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</si>
  <si>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</si>
  <si>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</si>
  <si>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</si>
  <si>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</si>
  <si>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</si>
  <si>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</si>
  <si>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</si>
  <si>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</si>
  <si>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</si>
  <si>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</si>
  <si>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</si>
  <si>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</si>
  <si>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</si>
  <si>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</si>
  <si>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</si>
  <si>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</si>
  <si>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</si>
  <si>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</si>
  <si>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</si>
  <si>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</si>
  <si>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</si>
  <si>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</si>
  <si>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</si>
  <si>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</si>
  <si>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</si>
  <si>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</si>
  <si>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</si>
  <si>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</si>
  <si>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</si>
  <si>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</si>
  <si>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</si>
  <si>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</si>
  <si>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</si>
  <si>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</si>
  <si>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</si>
  <si>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</si>
  <si>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</si>
  <si>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</si>
  <si>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</si>
  <si>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</si>
  <si>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</si>
  <si>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</si>
  <si>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</si>
  <si>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</si>
  <si>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</si>
  <si>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</si>
  <si>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</si>
  <si>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</si>
  <si>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</si>
  <si>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</si>
  <si>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</si>
  <si>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</si>
  <si>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</si>
  <si>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</si>
  <si>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</si>
  <si>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</si>
  <si>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</si>
  <si>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</si>
  <si>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</si>
  <si>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</si>
  <si>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</si>
  <si>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</si>
  <si>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</si>
  <si>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</si>
  <si>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</si>
  <si>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</si>
  <si>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</si>
  <si>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</si>
  <si>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</si>
  <si>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</si>
  <si>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</si>
  <si>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</si>
  <si>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</si>
  <si>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</si>
  <si>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</si>
  <si>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</si>
  <si>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</si>
  <si>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</si>
  <si>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</si>
  <si>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</si>
  <si>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</si>
  <si>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</si>
  <si>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</si>
  <si>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</si>
  <si>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</si>
  <si>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</si>
  <si>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</si>
  <si>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</si>
  <si>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</si>
  <si>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</si>
  <si>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</si>
  <si>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</si>
  <si>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</si>
  <si>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</si>
  <si>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</si>
  <si>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</si>
  <si>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</si>
  <si>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</si>
  <si>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</si>
  <si>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</si>
  <si>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</si>
  <si>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</si>
  <si>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</si>
  <si>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</si>
  <si>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</si>
  <si>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</si>
  <si>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</si>
  <si>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</si>
  <si>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</si>
  <si>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</si>
  <si>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</si>
  <si>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</si>
  <si>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</si>
  <si>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</si>
  <si>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</si>
  <si>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</si>
  <si>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</si>
  <si>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</si>
  <si>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</si>
  <si>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</si>
  <si>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</si>
  <si>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</si>
  <si>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</si>
  <si>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</si>
  <si>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</si>
  <si>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</si>
  <si>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</si>
  <si>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</si>
  <si>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</si>
  <si>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</si>
  <si>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</si>
  <si>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</si>
  <si>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</si>
  <si>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</si>
  <si>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</si>
  <si>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</si>
  <si>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</si>
  <si>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</si>
  <si>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</si>
  <si>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</si>
  <si>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</si>
  <si>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</si>
  <si>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</si>
  <si>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</si>
  <si>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</si>
  <si>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</si>
  <si>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</si>
  <si>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</si>
  <si>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</si>
  <si>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</si>
  <si>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</si>
  <si>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</si>
  <si>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</si>
  <si>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</si>
  <si>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</si>
  <si>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</si>
  <si>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</si>
  <si>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</si>
  <si>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</si>
  <si>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</si>
  <si>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</si>
  <si>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</si>
  <si>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</si>
  <si>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</si>
  <si>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</si>
  <si>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</si>
  <si>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</si>
  <si>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</si>
  <si>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</si>
  <si>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</si>
  <si>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</si>
  <si>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</si>
  <si>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</si>
  <si>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</si>
  <si>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</si>
  <si>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</si>
  <si>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</si>
  <si>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</si>
  <si>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</si>
  <si>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</si>
  <si>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</si>
  <si>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</si>
  <si>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</si>
  <si>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</si>
  <si>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</si>
  <si>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</si>
  <si>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</si>
  <si>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</si>
  <si>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</si>
  <si>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</si>
  <si>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</si>
  <si>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</si>
  <si>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</si>
  <si>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</si>
  <si>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</si>
  <si>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</si>
  <si>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</si>
  <si>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</si>
  <si>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</si>
  <si>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</si>
  <si>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</si>
  <si>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</si>
  <si>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</si>
  <si>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</si>
  <si>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</si>
  <si>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</si>
  <si>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</si>
  <si>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</si>
  <si>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</si>
  <si>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</si>
  <si>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</si>
  <si>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</si>
  <si>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</si>
  <si>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</si>
  <si>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</si>
  <si>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</si>
  <si>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</si>
  <si>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</si>
  <si>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</si>
  <si>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</si>
  <si>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</si>
  <si>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</si>
  <si>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</si>
  <si>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</si>
  <si>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</si>
  <si>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</si>
  <si>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</si>
  <si>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</si>
  <si>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</si>
  <si>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</si>
  <si>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</si>
  <si>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</si>
  <si>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</si>
  <si>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</si>
  <si>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</si>
  <si>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</si>
  <si>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</si>
  <si>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</si>
  <si>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</si>
  <si>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</si>
  <si>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</si>
  <si>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</si>
  <si>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</si>
  <si>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</si>
  <si>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</si>
  <si>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</si>
  <si>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</si>
  <si>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</si>
  <si>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</si>
  <si>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</si>
  <si>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</si>
  <si>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</si>
  <si>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</si>
  <si>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</si>
  <si>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</si>
  <si>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</si>
  <si>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</si>
  <si>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</si>
  <si>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</si>
  <si>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</si>
  <si>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</si>
  <si>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</si>
  <si>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</si>
  <si>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</si>
  <si>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</si>
  <si>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</si>
  <si>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</si>
  <si>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</si>
  <si>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</si>
  <si>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</si>
  <si>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</si>
  <si>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</si>
  <si>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</si>
  <si>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</si>
  <si>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</si>
  <si>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</si>
  <si>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</si>
  <si>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</si>
  <si>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</si>
  <si>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</si>
  <si>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</si>
  <si>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</si>
  <si>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</si>
  <si>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</si>
  <si>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</si>
  <si>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</si>
  <si>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</si>
  <si>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</si>
  <si>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</si>
  <si>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</si>
  <si>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</si>
  <si>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</si>
  <si>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</si>
  <si>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</si>
  <si>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</si>
  <si>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</si>
  <si>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</si>
  <si>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</si>
  <si>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</si>
  <si>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</si>
  <si>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</si>
  <si>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</si>
  <si>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</si>
  <si>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</si>
  <si>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</si>
  <si>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</si>
  <si>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</si>
  <si>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</si>
  <si>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</si>
  <si>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</si>
  <si>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</si>
  <si>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</si>
  <si>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</si>
  <si>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</si>
  <si>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</si>
  <si>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</si>
  <si>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</si>
  <si>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</si>
  <si>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</si>
  <si>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</si>
  <si>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</si>
  <si>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</si>
  <si>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</si>
  <si>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</si>
  <si>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</si>
  <si>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</si>
  <si>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</si>
  <si>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</si>
  <si>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</si>
  <si>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</si>
  <si>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</si>
  <si>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</si>
  <si>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</si>
  <si>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</si>
  <si>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</si>
  <si>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</si>
  <si>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</si>
  <si>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</si>
  <si>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</si>
  <si>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</si>
  <si>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</si>
  <si>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</si>
  <si>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</si>
  <si>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</si>
  <si>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</si>
  <si>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</si>
  <si>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</si>
  <si>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</si>
  <si>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</si>
  <si>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</si>
  <si>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</si>
  <si>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</si>
  <si>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</si>
  <si>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</si>
  <si>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</si>
  <si>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</si>
  <si>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</si>
  <si>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</si>
  <si>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</si>
  <si>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</si>
  <si>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</si>
  <si>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</si>
  <si>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</si>
  <si>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</si>
  <si>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</si>
  <si>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</si>
  <si>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</si>
  <si>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</si>
  <si>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</si>
  <si>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</si>
  <si>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</si>
  <si>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</si>
  <si>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</si>
  <si>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</si>
  <si>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</si>
  <si>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</si>
  <si>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</si>
  <si>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</si>
  <si>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</si>
  <si>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</si>
  <si>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</si>
  <si>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</si>
  <si>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</si>
  <si>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</si>
  <si>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</si>
  <si>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</si>
  <si>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</si>
  <si>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</si>
  <si>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</si>
  <si>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</si>
  <si>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</si>
  <si>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</si>
  <si>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</si>
  <si>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</si>
  <si>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</si>
  <si>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</si>
  <si>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</si>
  <si>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</si>
  <si>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</si>
  <si>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</si>
  <si>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</si>
  <si>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</si>
  <si>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</si>
  <si>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</si>
  <si>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</si>
  <si>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</si>
  <si>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</si>
  <si>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</si>
  <si>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</si>
  <si>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</si>
  <si>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</si>
  <si>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</si>
  <si>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</si>
  <si>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</si>
  <si>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</si>
  <si>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</si>
  <si>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</si>
  <si>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</si>
  <si>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</si>
  <si>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</si>
  <si>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</si>
  <si>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</si>
  <si>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</si>
  <si>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</si>
  <si>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</si>
  <si>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</si>
  <si>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</si>
  <si>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</si>
  <si>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</si>
  <si>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</si>
  <si>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</si>
  <si>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</si>
  <si>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</si>
  <si>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</si>
  <si>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</si>
  <si>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</si>
  <si>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</si>
  <si>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</si>
  <si>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</si>
  <si>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</si>
  <si>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</si>
  <si>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</si>
  <si>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</si>
  <si>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</si>
  <si>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</si>
  <si>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</si>
  <si>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</si>
  <si>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</si>
  <si>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</si>
  <si>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</si>
  <si>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</si>
  <si>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</si>
  <si>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</si>
  <si>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</si>
  <si>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</si>
  <si>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</si>
  <si>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</si>
  <si>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</si>
  <si>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</si>
  <si>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</si>
  <si>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</si>
  <si>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</si>
  <si>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</si>
  <si>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</si>
  <si>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</si>
  <si>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</si>
  <si>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</si>
  <si>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</si>
  <si>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</si>
  <si>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</si>
  <si>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</si>
  <si>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</si>
  <si>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</si>
  <si>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</si>
  <si>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</si>
  <si>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</si>
  <si>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</si>
  <si>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</si>
  <si>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</si>
  <si>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</si>
  <si>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</si>
  <si>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</si>
  <si>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</si>
  <si>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</si>
  <si>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</si>
  <si>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</si>
  <si>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</si>
  <si>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</si>
  <si>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</si>
  <si>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</si>
  <si>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</si>
  <si>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</si>
  <si>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</si>
  <si>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</si>
  <si>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</si>
  <si>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</si>
  <si>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</si>
  <si>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</si>
  <si>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</si>
  <si>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</si>
  <si>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</si>
  <si>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</si>
  <si>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</si>
  <si>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</si>
  <si>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</si>
  <si>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</si>
  <si>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</si>
  <si>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</si>
  <si>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</si>
  <si>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</si>
  <si>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</si>
  <si>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</si>
  <si>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</si>
  <si>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</si>
  <si>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</si>
  <si>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</si>
  <si>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</si>
  <si>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</si>
  <si>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</si>
  <si>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</si>
  <si>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</si>
  <si>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</si>
  <si>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</si>
  <si>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</si>
  <si>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</si>
  <si>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</si>
  <si>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</si>
  <si>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</si>
  <si>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</si>
  <si>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</si>
  <si>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</si>
  <si>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</si>
  <si>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</si>
  <si>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</si>
  <si>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</si>
  <si>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</si>
  <si>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</si>
  <si>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</si>
  <si>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</si>
  <si>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</si>
  <si>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</si>
  <si>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</si>
  <si>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</si>
  <si>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</si>
  <si>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</si>
  <si>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</si>
  <si>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</si>
  <si>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</si>
  <si>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</si>
  <si>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</si>
  <si>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</si>
  <si>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</si>
  <si>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</si>
  <si>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</si>
  <si>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</si>
  <si>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</si>
  <si>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</si>
  <si>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</si>
  <si>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</si>
  <si>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</si>
  <si>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</si>
  <si>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</si>
  <si>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</si>
  <si>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</si>
  <si>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</si>
  <si>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</si>
  <si>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</si>
  <si>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</si>
  <si>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</si>
  <si>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</si>
  <si>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</si>
  <si>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</si>
  <si>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</si>
  <si>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</si>
  <si>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</si>
  <si>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</si>
  <si>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</si>
  <si>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</si>
  <si>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</si>
  <si>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</si>
  <si>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</si>
  <si>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</si>
  <si>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</si>
  <si>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</si>
  <si>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</si>
  <si>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</si>
  <si>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</si>
  <si>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</si>
  <si>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</si>
  <si>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</si>
  <si>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</si>
  <si>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</si>
  <si>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</si>
  <si>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</si>
  <si>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</si>
  <si>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</si>
  <si>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</si>
  <si>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</si>
  <si>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</si>
  <si>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</si>
  <si>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</si>
  <si>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</si>
  <si>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</si>
  <si>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</si>
  <si>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</si>
  <si>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</si>
  <si>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</si>
  <si>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</si>
  <si>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</si>
  <si>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</si>
  <si>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</si>
  <si>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</si>
  <si>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</si>
  <si>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</si>
  <si>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</si>
  <si>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</si>
  <si>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</si>
  <si>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</si>
  <si>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</si>
  <si>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</si>
  <si>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</si>
  <si>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</si>
  <si>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</si>
  <si>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</si>
  <si>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</si>
  <si>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</si>
  <si>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</si>
  <si>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</si>
  <si>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</si>
  <si>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</si>
  <si>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</si>
  <si>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</si>
  <si>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</si>
  <si>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</si>
  <si>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</si>
  <si>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</si>
  <si>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</si>
  <si>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</si>
  <si>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</si>
  <si>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</si>
  <si>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</si>
  <si>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</si>
  <si>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</si>
  <si>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</si>
  <si>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</si>
  <si>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</si>
  <si>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</si>
  <si>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</si>
  <si>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</si>
  <si>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</si>
  <si>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</si>
  <si>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</si>
  <si>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</si>
  <si>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</si>
  <si>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</si>
  <si>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</si>
  <si>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</si>
  <si>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</si>
  <si>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</si>
  <si>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</si>
  <si>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</si>
  <si>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</si>
  <si>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</si>
  <si>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</si>
  <si>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</si>
  <si>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</si>
  <si>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</si>
  <si>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</si>
  <si>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</si>
  <si>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</si>
  <si>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</si>
  <si>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</si>
  <si>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</si>
  <si>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</si>
  <si>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</si>
  <si>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</si>
  <si>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</si>
  <si>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</si>
  <si>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</si>
  <si>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</si>
  <si>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</si>
  <si>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</si>
  <si>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</si>
  <si>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</si>
  <si>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</si>
  <si>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</si>
  <si>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</si>
  <si>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</si>
  <si>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</si>
  <si>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</si>
  <si>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</si>
  <si>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</si>
  <si>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</si>
  <si>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</si>
  <si>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</si>
  <si>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</si>
  <si>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</si>
  <si>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</si>
  <si>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</si>
  <si>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</si>
  <si>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</si>
  <si>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</si>
  <si>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</si>
  <si>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</si>
  <si>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</si>
  <si>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</si>
  <si>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</si>
  <si>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</si>
  <si>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</si>
  <si>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</si>
  <si>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</si>
  <si>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</si>
  <si>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</si>
  <si>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</si>
  <si>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</si>
  <si>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</si>
  <si>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</si>
  <si>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</si>
  <si>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</si>
  <si>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</si>
  <si>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</si>
  <si>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</si>
  <si>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</si>
  <si>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</si>
  <si>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</si>
  <si>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</si>
  <si>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</si>
  <si>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</si>
  <si>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</si>
  <si>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</si>
  <si>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</si>
  <si>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</si>
  <si>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</si>
  <si>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</si>
  <si>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</si>
  <si>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</si>
  <si>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</si>
  <si>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</si>
  <si>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</si>
  <si>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</si>
  <si>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</si>
  <si>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</si>
  <si>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</si>
  <si>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</si>
  <si>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</si>
  <si>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</si>
  <si>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</si>
  <si>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</si>
  <si>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</si>
  <si>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</si>
  <si>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</si>
  <si>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</si>
  <si>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</si>
  <si>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</si>
  <si>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</si>
  <si>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</si>
  <si>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</si>
  <si>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</si>
  <si>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</si>
  <si>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</si>
  <si>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</si>
  <si>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</si>
  <si>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</si>
  <si>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</si>
  <si>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</si>
  <si>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</si>
  <si>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</si>
  <si>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</si>
  <si>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</si>
  <si>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</si>
  <si>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</si>
  <si>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</si>
  <si>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</si>
  <si>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</si>
  <si>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</si>
  <si>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</si>
  <si>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</si>
  <si>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</si>
  <si>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</si>
  <si>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</si>
  <si>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</si>
  <si>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</si>
  <si>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</si>
  <si>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</si>
  <si>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</si>
  <si>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</si>
  <si>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</si>
  <si>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</si>
  <si>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</si>
  <si>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</si>
  <si>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</si>
  <si>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</si>
  <si>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</si>
  <si>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</si>
  <si>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</si>
  <si>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</si>
  <si>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</si>
  <si>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</si>
  <si>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</si>
  <si>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</si>
  <si>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</si>
  <si>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</si>
  <si>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</si>
  <si>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</si>
  <si>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</si>
  <si>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</si>
  <si>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</si>
  <si>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</si>
  <si>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</si>
  <si>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</si>
  <si>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</si>
  <si>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</si>
  <si>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</si>
  <si>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</si>
  <si>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</si>
  <si>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</si>
  <si>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</si>
  <si>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</si>
  <si>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</si>
  <si>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</si>
  <si>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</si>
  <si>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</si>
  <si>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</si>
  <si>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</si>
  <si>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</si>
  <si>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</si>
  <si>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</si>
  <si>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</si>
  <si>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</si>
  <si>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</si>
  <si>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</si>
  <si>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</si>
  <si>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</si>
  <si>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</si>
  <si>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</si>
  <si>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</si>
  <si>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</si>
  <si>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</si>
  <si>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</si>
  <si>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</si>
  <si>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</si>
  <si>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</si>
  <si>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</si>
  <si>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</si>
  <si>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</si>
  <si>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</si>
  <si>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</si>
  <si>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</si>
  <si>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</si>
  <si>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</si>
  <si>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</si>
  <si>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</si>
  <si>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</si>
  <si>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</si>
  <si>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</si>
  <si>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</si>
  <si>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</si>
  <si>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</si>
  <si>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</si>
  <si>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</si>
  <si>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</si>
  <si>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</si>
  <si>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</si>
  <si>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</si>
  <si>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</si>
  <si>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</si>
  <si>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</si>
  <si>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</si>
  <si>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</si>
  <si>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</si>
  <si>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</si>
  <si>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</si>
  <si>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</si>
  <si>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</si>
  <si>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</si>
  <si>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</si>
  <si>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</si>
  <si>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</si>
  <si>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</si>
  <si>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</si>
  <si>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</si>
  <si>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</si>
  <si>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</si>
  <si>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</si>
  <si>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</si>
  <si>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</si>
  <si>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</si>
  <si>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</si>
  <si>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</si>
  <si>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</si>
  <si>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</si>
  <si>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</si>
  <si>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</si>
  <si>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</si>
  <si>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</si>
  <si>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</si>
  <si>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</si>
  <si>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</si>
  <si>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</si>
  <si>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</si>
  <si>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</si>
  <si>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</si>
  <si>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</si>
  <si>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</si>
  <si>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</si>
  <si>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</si>
  <si>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</si>
  <si>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</si>
  <si>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</si>
  <si>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</si>
  <si>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</si>
  <si>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</si>
  <si>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</si>
  <si>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</si>
  <si>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</si>
  <si>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</si>
  <si>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</si>
  <si>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</si>
  <si>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</si>
  <si>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</si>
  <si>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</si>
  <si>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</si>
  <si>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</si>
  <si>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</si>
  <si>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</si>
  <si>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</si>
  <si>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</si>
  <si>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</si>
  <si>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</si>
  <si>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</si>
  <si>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</si>
  <si>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</si>
  <si>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</si>
  <si>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</si>
  <si>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</si>
  <si>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</si>
  <si>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</si>
  <si>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</si>
  <si>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</si>
  <si>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</si>
  <si>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</si>
  <si>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</si>
  <si>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</si>
  <si>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</si>
  <si>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</si>
  <si>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</si>
  <si>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</si>
  <si>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</si>
  <si>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</si>
  <si>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</si>
  <si>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</si>
  <si>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</si>
  <si>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</si>
  <si>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</si>
  <si>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</si>
  <si>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</si>
  <si>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</si>
  <si>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</si>
  <si>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</si>
  <si>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</si>
  <si>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</si>
  <si>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</si>
  <si>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</si>
  <si>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</si>
  <si>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</si>
  <si>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</si>
  <si>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</si>
  <si>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</si>
  <si>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</si>
  <si>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</si>
  <si>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</si>
  <si>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</si>
  <si>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</si>
  <si>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</si>
  <si>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</si>
  <si>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</si>
  <si>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</si>
  <si>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</si>
  <si>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</si>
  <si>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</si>
  <si>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</si>
  <si>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</si>
  <si>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</si>
  <si>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</si>
  <si>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</si>
  <si>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</si>
  <si>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</si>
  <si>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</si>
  <si>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</si>
  <si>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</si>
  <si>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</si>
  <si>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</si>
  <si>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</si>
  <si>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</si>
  <si>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</si>
  <si>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</si>
  <si>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</si>
  <si>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</si>
  <si>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</si>
  <si>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</si>
  <si>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</si>
  <si>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</si>
  <si>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</si>
  <si>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</si>
  <si>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</si>
  <si>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</si>
  <si>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</si>
  <si>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</si>
  <si>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</si>
  <si>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</si>
  <si>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</si>
  <si>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</si>
  <si>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</si>
  <si>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</si>
  <si>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</si>
  <si>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</si>
  <si>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</si>
  <si>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</si>
  <si>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</si>
  <si>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</si>
  <si>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</si>
  <si>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</si>
  <si>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</si>
  <si>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</si>
  <si>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</si>
  <si>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</si>
  <si>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</si>
  <si>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</si>
  <si>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</si>
  <si>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</si>
  <si>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</si>
  <si>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</si>
  <si>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</si>
  <si>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</si>
  <si>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</si>
  <si>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</si>
  <si>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</si>
  <si>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</si>
  <si>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</si>
  <si>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</si>
  <si>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</si>
  <si>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</si>
  <si>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</si>
  <si>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</si>
  <si>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</si>
  <si>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</si>
  <si>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</si>
  <si>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</si>
  <si>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</si>
  <si>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</si>
  <si>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</si>
  <si>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</si>
  <si>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</si>
  <si>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</si>
  <si>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</si>
  <si>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</si>
  <si>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</si>
  <si>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</si>
  <si>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</si>
  <si>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</si>
  <si>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</si>
  <si>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</si>
  <si>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</si>
  <si>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</si>
  <si>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</si>
  <si>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</si>
  <si>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</si>
  <si>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</si>
  <si>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</si>
  <si>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</si>
  <si>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</si>
  <si>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</si>
  <si>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</si>
  <si>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</si>
  <si>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</si>
  <si>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</si>
  <si>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</si>
  <si>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</si>
  <si>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</si>
  <si>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</si>
  <si>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</si>
  <si>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</si>
  <si>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</si>
  <si>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</si>
  <si>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</si>
  <si>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</si>
  <si>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</si>
  <si>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</si>
  <si>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</si>
  <si>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</si>
  <si>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</si>
  <si>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</si>
  <si>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</si>
  <si>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</si>
  <si>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</si>
  <si>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</si>
  <si>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</si>
  <si>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</si>
  <si>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</si>
  <si>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</si>
  <si>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</si>
  <si>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</si>
  <si>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</si>
  <si>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</si>
  <si>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</si>
  <si>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</si>
  <si>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</si>
  <si>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</si>
  <si>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</si>
  <si>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</si>
  <si>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</si>
  <si>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</si>
  <si>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</si>
  <si>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</si>
  <si>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</si>
  <si>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</si>
  <si>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</si>
  <si>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</si>
  <si>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</si>
  <si>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</si>
  <si>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</si>
  <si>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</si>
  <si>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</si>
  <si>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</si>
  <si>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</si>
  <si>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</si>
  <si>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</si>
  <si>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</si>
  <si>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</si>
  <si>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</si>
  <si>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</si>
  <si>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</si>
  <si>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</si>
  <si>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</si>
  <si>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</si>
  <si>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</si>
  <si>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</si>
  <si>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</si>
  <si>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</si>
  <si>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</si>
  <si>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</si>
  <si>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</si>
  <si>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</si>
  <si>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</si>
  <si>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</si>
  <si>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</si>
  <si>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</si>
  <si>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</si>
  <si>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</si>
  <si>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</si>
  <si>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</si>
  <si>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</si>
  <si>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</si>
  <si>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</si>
  <si>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</si>
  <si>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</si>
  <si>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</si>
  <si>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</si>
  <si>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</si>
  <si>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</si>
  <si>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</si>
  <si>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</si>
  <si>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</si>
  <si>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</si>
  <si>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</si>
  <si>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</si>
  <si>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</si>
  <si>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</si>
  <si>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</si>
  <si>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</si>
  <si>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</si>
  <si>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</si>
  <si>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</si>
  <si>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</si>
  <si>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</si>
  <si>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</si>
  <si>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</si>
  <si>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</si>
  <si>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</si>
  <si>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</si>
  <si>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</si>
  <si>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</si>
  <si>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</si>
  <si>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</si>
  <si>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</si>
  <si>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</si>
  <si>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</si>
  <si>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</si>
  <si>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</si>
  <si>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</si>
  <si>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</si>
  <si>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</si>
  <si>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</si>
  <si>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</si>
  <si>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</si>
  <si>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</si>
  <si>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</si>
  <si>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</si>
  <si>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</si>
  <si>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</si>
  <si>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</si>
  <si>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</si>
  <si>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</si>
  <si>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</si>
  <si>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</si>
  <si>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</si>
  <si>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</si>
  <si>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</si>
  <si>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</si>
  <si>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</si>
  <si>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</si>
  <si>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</si>
  <si>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</si>
  <si>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</si>
  <si>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</si>
  <si>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</si>
  <si>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</si>
  <si>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</si>
  <si>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</si>
  <si>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</si>
  <si>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</si>
  <si>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</si>
  <si>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</si>
  <si>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</si>
  <si>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</si>
  <si>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</si>
  <si>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</si>
  <si>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</si>
  <si>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</si>
  <si>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</si>
  <si>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</si>
  <si>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</si>
  <si>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</si>
  <si>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</si>
  <si>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</si>
  <si>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</si>
  <si>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</si>
  <si>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</si>
  <si>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</si>
  <si>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</si>
  <si>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</si>
  <si>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</si>
  <si>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</si>
  <si>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</si>
  <si>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</si>
  <si>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</si>
  <si>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</si>
  <si>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</si>
  <si>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</si>
  <si>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</si>
  <si>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</si>
  <si>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</si>
  <si>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</si>
  <si>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</si>
  <si>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</si>
  <si>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</si>
  <si>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</si>
  <si>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</si>
  <si>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</si>
  <si>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</si>
  <si>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</si>
  <si>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</si>
  <si>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</si>
  <si>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</si>
  <si>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</si>
  <si>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</si>
  <si>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</si>
  <si>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</si>
  <si>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</si>
  <si>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</si>
  <si>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</si>
  <si>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</si>
  <si>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</si>
  <si>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</si>
  <si>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</si>
  <si>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</si>
  <si>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</si>
  <si>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</si>
  <si>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</si>
  <si>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</si>
  <si>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</si>
  <si>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</si>
  <si>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</si>
  <si>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</si>
  <si>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</si>
  <si>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</si>
  <si>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</si>
  <si>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</si>
  <si>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</si>
  <si>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</si>
  <si>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</si>
  <si>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</si>
  <si>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</si>
  <si>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</si>
  <si>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</si>
  <si>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</si>
  <si>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</si>
  <si>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</si>
  <si>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</si>
  <si>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</si>
  <si>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</si>
  <si>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</si>
  <si>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</si>
  <si>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</si>
  <si>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</si>
  <si>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</si>
  <si>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</si>
  <si>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</si>
  <si>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</si>
  <si>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</si>
  <si>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</si>
  <si>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</si>
  <si>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</si>
  <si>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</si>
  <si>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</si>
  <si>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</si>
  <si>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</si>
  <si>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</si>
  <si>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</si>
  <si>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</si>
  <si>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</si>
  <si>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</si>
  <si>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</si>
  <si>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</si>
  <si>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</si>
  <si>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</si>
  <si>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</si>
  <si>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</si>
  <si>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</si>
  <si>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</si>
  <si>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</si>
  <si>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</si>
  <si>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</si>
  <si>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</si>
  <si>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</si>
  <si>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</si>
  <si>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</si>
  <si>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</si>
  <si>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</si>
  <si>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</si>
  <si>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</si>
  <si>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</si>
  <si>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</si>
  <si>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</si>
  <si>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</si>
  <si>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</si>
  <si>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</si>
  <si>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</si>
  <si>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</si>
  <si>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</si>
  <si>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</si>
  <si>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</si>
  <si>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</si>
  <si>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</si>
  <si>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</si>
  <si>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</si>
  <si>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</si>
  <si>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</si>
  <si>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</si>
  <si>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</si>
  <si>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</si>
  <si>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</si>
  <si>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</si>
  <si>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</si>
  <si>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</si>
  <si>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</si>
  <si>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</si>
  <si>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</si>
  <si>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</si>
  <si>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</si>
  <si>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</si>
  <si>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</si>
  <si>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</si>
  <si>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</si>
  <si>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</si>
  <si>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</si>
  <si>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</si>
  <si>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</si>
  <si>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</si>
  <si>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</si>
  <si>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</si>
  <si>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</si>
  <si>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</si>
  <si>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</si>
  <si>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</si>
  <si>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</si>
  <si>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</si>
  <si>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</si>
  <si>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</si>
  <si>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</si>
  <si>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</si>
  <si>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</si>
  <si>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</si>
  <si>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</si>
  <si>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</si>
  <si>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</si>
  <si>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</si>
  <si>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</si>
  <si>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</si>
  <si>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</si>
  <si>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</si>
  <si>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</si>
  <si>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</si>
  <si>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</si>
  <si>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</si>
  <si>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</si>
  <si>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</si>
  <si>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</si>
  <si>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</si>
  <si>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</si>
  <si>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</si>
  <si>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</si>
  <si>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</si>
  <si>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</si>
  <si>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</si>
  <si>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</si>
  <si>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</si>
  <si>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</si>
  <si>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</si>
  <si>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</si>
  <si>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</si>
  <si>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</si>
  <si>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</si>
  <si>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</si>
  <si>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</si>
  <si>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</si>
  <si>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</si>
  <si>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</si>
  <si>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</si>
  <si>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</si>
  <si>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</si>
  <si>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</si>
  <si>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</si>
  <si>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</si>
  <si>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</si>
  <si>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</si>
  <si>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</si>
  <si>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</si>
  <si>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</si>
  <si>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</si>
  <si>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</si>
  <si>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</si>
  <si>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</si>
  <si>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</si>
  <si>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</si>
  <si>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</si>
  <si>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</si>
  <si>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</si>
  <si>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</si>
  <si>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</si>
  <si>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</si>
  <si>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</si>
  <si>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</si>
  <si>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</si>
  <si>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</si>
  <si>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</si>
  <si>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</si>
  <si>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</si>
  <si>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</si>
  <si>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</si>
  <si>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</si>
  <si>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</si>
  <si>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</si>
  <si>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</si>
  <si>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</si>
  <si>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</si>
  <si>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</si>
  <si>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</si>
  <si>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</si>
  <si>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</si>
  <si>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</si>
  <si>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</si>
  <si>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</si>
  <si>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</si>
  <si>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</si>
  <si>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</si>
  <si>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</si>
  <si>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</si>
  <si>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</si>
  <si>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</si>
  <si>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</si>
  <si>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</si>
  <si>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</si>
  <si>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</si>
  <si>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</si>
  <si>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</si>
  <si>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</si>
  <si>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</si>
  <si>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</si>
  <si>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</si>
  <si>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</si>
  <si>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</si>
  <si>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</si>
  <si>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</si>
  <si>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</si>
  <si>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</si>
  <si>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</si>
  <si>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</si>
  <si>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</si>
  <si>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</si>
  <si>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</si>
  <si>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</si>
  <si>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</si>
  <si>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</si>
  <si>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</si>
  <si>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</si>
  <si>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</si>
  <si>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</si>
  <si>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</si>
  <si>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</si>
  <si>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</si>
  <si>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</si>
  <si>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</si>
  <si>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</si>
  <si>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</si>
  <si>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</si>
  <si>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</si>
  <si>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</si>
  <si>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</si>
  <si>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</si>
  <si>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</si>
  <si>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</si>
  <si>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</si>
  <si>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</si>
  <si>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</si>
  <si>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</si>
  <si>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</si>
  <si>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</si>
  <si>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</si>
  <si>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</si>
  <si>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</si>
  <si>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</si>
  <si>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</si>
  <si>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</si>
  <si>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</si>
  <si>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</si>
  <si>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</si>
  <si>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</si>
  <si>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</si>
  <si>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</si>
  <si>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</si>
  <si>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</si>
  <si>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</si>
  <si>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</si>
  <si>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</si>
  <si>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</si>
  <si>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</si>
  <si>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</si>
  <si>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</si>
  <si>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</si>
  <si>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</si>
  <si>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</si>
  <si>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</si>
  <si>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</si>
  <si>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</si>
  <si>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</si>
  <si>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</si>
  <si>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</si>
  <si>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</si>
  <si>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</si>
  <si>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</si>
  <si>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</si>
  <si>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</si>
  <si>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</si>
  <si>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</si>
  <si>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</si>
  <si>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</si>
  <si>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</si>
  <si>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</si>
  <si>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</si>
  <si>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</si>
  <si>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</si>
  <si>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</si>
  <si>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</si>
  <si>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</si>
  <si>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</si>
  <si>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</si>
  <si>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</si>
  <si>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</si>
  <si>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</si>
  <si>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</si>
  <si>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</si>
  <si>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</si>
  <si>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</si>
  <si>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</si>
  <si>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</si>
  <si>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</si>
  <si>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</si>
  <si>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</si>
  <si>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</si>
  <si>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</si>
  <si>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</si>
  <si>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</si>
  <si>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</si>
  <si>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</si>
  <si>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</si>
  <si>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</si>
  <si>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</si>
  <si>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</si>
  <si>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</si>
  <si>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</si>
  <si>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</si>
  <si>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</si>
  <si>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</si>
  <si>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</si>
  <si>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</si>
  <si>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</si>
  <si>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</si>
  <si>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</si>
  <si>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</si>
  <si>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</si>
  <si>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</si>
  <si>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</si>
  <si>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</si>
  <si>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</si>
  <si>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</si>
  <si>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</si>
  <si>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</si>
  <si>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</si>
  <si>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</si>
  <si>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</si>
  <si>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</si>
  <si>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</si>
  <si>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</si>
  <si>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</si>
  <si>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</si>
  <si>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</si>
  <si>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</si>
  <si>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</si>
  <si>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</si>
  <si>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</si>
  <si>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</si>
  <si>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</si>
  <si>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</si>
  <si>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</si>
  <si>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</si>
  <si>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</si>
  <si>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</si>
  <si>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</si>
  <si>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</si>
  <si>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</si>
  <si>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</si>
  <si>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</si>
  <si>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</si>
  <si>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</si>
  <si>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</si>
  <si>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</si>
  <si>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</si>
  <si>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</si>
  <si>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</si>
  <si>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</si>
  <si>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</si>
  <si>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</si>
  <si>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</si>
  <si>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</si>
  <si>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</si>
  <si>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</si>
  <si>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</si>
  <si>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</si>
  <si>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</si>
  <si>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</si>
  <si>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</si>
  <si>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</si>
  <si>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</si>
  <si>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</si>
  <si>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</si>
  <si>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</si>
  <si>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</si>
  <si>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</si>
  <si>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</si>
  <si>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</si>
  <si>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</si>
  <si>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</si>
  <si>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</si>
  <si>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</si>
  <si>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</si>
  <si>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</si>
  <si>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</si>
  <si>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</si>
  <si>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</si>
  <si>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</si>
  <si>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</si>
  <si>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</si>
  <si>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</si>
  <si>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</si>
  <si>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</si>
  <si>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</si>
  <si>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</si>
  <si>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</si>
  <si>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</si>
  <si>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</si>
  <si>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</si>
  <si>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</si>
  <si>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</si>
  <si>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</si>
  <si>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</si>
  <si>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</si>
  <si>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</si>
  <si>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</si>
  <si>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</si>
  <si>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</si>
  <si>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</si>
  <si>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</si>
  <si>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</si>
  <si>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</si>
  <si>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</si>
  <si>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</si>
  <si>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</si>
  <si>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</si>
  <si>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</si>
  <si>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</si>
  <si>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</si>
  <si>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</si>
  <si>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</si>
  <si>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</si>
  <si>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</si>
  <si>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</si>
  <si>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</si>
  <si>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</si>
  <si>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</si>
  <si>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</si>
  <si>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</si>
  <si>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</si>
  <si>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</si>
  <si>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</si>
  <si>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</si>
  <si>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</si>
  <si>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</si>
  <si>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</si>
  <si>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</si>
  <si>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</si>
  <si>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</si>
  <si>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</si>
  <si>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</si>
  <si>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</si>
  <si>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</si>
  <si>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</si>
  <si>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</si>
  <si>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</si>
  <si>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</si>
  <si>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</si>
  <si>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</si>
  <si>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</si>
  <si>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</si>
  <si>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</si>
  <si>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</si>
  <si>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</si>
  <si>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</si>
  <si>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</si>
  <si>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</si>
  <si>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</si>
  <si>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</si>
  <si>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</si>
  <si>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</si>
  <si>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</si>
  <si>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</si>
  <si>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</si>
  <si>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</si>
  <si>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</si>
  <si>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</si>
  <si>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</si>
  <si>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</si>
  <si>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</si>
  <si>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</si>
  <si>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</si>
  <si>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</si>
  <si>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</si>
  <si>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</si>
  <si>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</si>
  <si>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</si>
  <si>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</si>
  <si>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</si>
  <si>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</si>
  <si>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</si>
  <si>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</si>
  <si>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</si>
  <si>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</si>
  <si>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</si>
  <si>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</si>
  <si>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</si>
  <si>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</si>
  <si>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</si>
  <si>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</si>
  <si>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</si>
  <si>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</si>
  <si>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</si>
  <si>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</si>
  <si>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</si>
  <si>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</si>
  <si>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</si>
  <si>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</si>
  <si>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</si>
  <si>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</si>
  <si>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</si>
  <si>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</si>
  <si>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</si>
  <si>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</si>
  <si>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</si>
  <si>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</si>
  <si>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</si>
  <si>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</si>
  <si>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</si>
  <si>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</si>
  <si>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</si>
  <si>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</si>
  <si>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</si>
  <si>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</si>
  <si>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</si>
  <si>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</si>
  <si>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</si>
  <si>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</si>
  <si>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</si>
  <si>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</si>
  <si>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</si>
  <si>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</si>
  <si>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</si>
  <si>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</si>
  <si>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</si>
  <si>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</si>
  <si>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</si>
  <si>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</si>
  <si>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</si>
  <si>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</si>
  <si>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</si>
  <si>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</si>
  <si>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</si>
  <si>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</si>
  <si>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</si>
  <si>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</si>
  <si>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</si>
  <si>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</si>
  <si>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</si>
  <si>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</si>
  <si>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</si>
  <si>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</si>
  <si>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</si>
  <si>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</si>
  <si>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</si>
  <si>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</si>
  <si>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</si>
  <si>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</si>
  <si>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</si>
  <si>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</si>
  <si>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</si>
  <si>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</si>
  <si>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</si>
  <si>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</si>
  <si>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</si>
  <si>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</si>
  <si>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</si>
  <si>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</si>
  <si>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</si>
  <si>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</si>
  <si>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</si>
  <si>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</si>
  <si>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</si>
  <si>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</si>
  <si>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</si>
  <si>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</si>
  <si>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</si>
  <si>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</si>
  <si>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</si>
  <si>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</si>
  <si>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</si>
  <si>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</si>
  <si>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</si>
  <si>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</si>
  <si>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</si>
  <si>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</si>
  <si>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</si>
  <si>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</si>
  <si>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</si>
  <si>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</si>
  <si>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</si>
  <si>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</si>
  <si>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</si>
  <si>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</si>
  <si>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</si>
  <si>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</si>
  <si>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</si>
  <si>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</si>
  <si>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</si>
  <si>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</si>
  <si>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</si>
  <si>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</si>
  <si>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</si>
  <si>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</si>
  <si>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</si>
  <si>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</si>
  <si>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</si>
  <si>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</si>
  <si>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</si>
  <si>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</si>
  <si>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</si>
  <si>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</si>
  <si>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</si>
  <si>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</si>
  <si>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</si>
  <si>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</si>
  <si>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</si>
  <si>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</si>
  <si>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</si>
  <si>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</si>
  <si>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</si>
  <si>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</si>
  <si>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</si>
  <si>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</si>
  <si>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</si>
  <si>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</si>
  <si>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</si>
  <si>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</si>
  <si>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</si>
  <si>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</si>
  <si>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</si>
  <si>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</si>
  <si>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</si>
  <si>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</si>
  <si>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</si>
  <si>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</si>
  <si>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</si>
  <si>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</si>
  <si>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</si>
  <si>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</si>
  <si>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</si>
  <si>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</si>
  <si>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</si>
  <si>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</si>
  <si>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</si>
  <si>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</si>
  <si>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</si>
  <si>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</si>
  <si>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</si>
  <si>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</si>
  <si>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</si>
  <si>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</si>
  <si>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</si>
  <si>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</si>
  <si>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</si>
  <si>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</si>
  <si>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</si>
  <si>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</si>
  <si>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</si>
  <si>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</si>
  <si>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</si>
  <si>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</si>
  <si>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</si>
  <si>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</si>
  <si>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</si>
  <si>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</si>
  <si>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</si>
  <si>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</si>
  <si>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</si>
  <si>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</si>
  <si>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</si>
  <si>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</si>
  <si>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</si>
  <si>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</si>
  <si>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</si>
  <si>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</si>
  <si>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</si>
  <si>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</si>
  <si>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</si>
  <si>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</si>
  <si>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</si>
  <si>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</si>
  <si>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</si>
  <si>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</si>
  <si>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</si>
  <si>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</si>
  <si>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</si>
  <si>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</si>
  <si>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</si>
  <si>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</si>
  <si>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</si>
  <si>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</si>
  <si>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</si>
  <si>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</si>
  <si>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</si>
  <si>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</si>
  <si>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</si>
  <si>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</si>
  <si>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</si>
  <si>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</si>
  <si>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</si>
  <si>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</si>
  <si>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</si>
  <si>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</si>
  <si>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</si>
  <si>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</si>
  <si>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</si>
  <si>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</si>
  <si>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</si>
  <si>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</si>
  <si>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</si>
  <si>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</si>
  <si>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</si>
  <si>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</si>
  <si>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</si>
  <si>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</si>
  <si>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</si>
  <si>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</si>
  <si>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</si>
  <si>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</si>
  <si>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</si>
  <si>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</si>
  <si>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</si>
  <si>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</si>
  <si>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</si>
  <si>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</si>
  <si>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</si>
  <si>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</si>
  <si>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</si>
  <si>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</si>
  <si>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</si>
  <si>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</si>
  <si>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</si>
  <si>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</si>
  <si>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</si>
  <si>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</si>
  <si>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</si>
  <si>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</si>
  <si>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</si>
  <si>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</si>
  <si>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</si>
  <si>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</si>
  <si>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</si>
  <si>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</si>
  <si>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</si>
  <si>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</si>
  <si>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</si>
  <si>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</si>
  <si>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</si>
  <si>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</si>
  <si>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</si>
  <si>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</si>
  <si>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</si>
  <si>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</si>
  <si>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</si>
  <si>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</si>
  <si>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</si>
  <si>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</si>
  <si>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</si>
  <si>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</si>
  <si>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</si>
  <si>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</si>
  <si>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</si>
  <si>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</si>
  <si>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</si>
  <si>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</si>
  <si>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</si>
  <si>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</si>
  <si>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</si>
  <si>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</si>
  <si>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</si>
  <si>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</si>
  <si>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</si>
  <si>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</si>
  <si>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</si>
  <si>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</si>
  <si>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</si>
  <si>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</si>
  <si>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</si>
  <si>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</si>
  <si>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</si>
  <si>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</si>
  <si>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</si>
  <si>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</si>
  <si>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</si>
  <si>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</si>
  <si>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</si>
  <si>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</si>
  <si>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</si>
  <si>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</si>
  <si>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</si>
  <si>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</si>
  <si>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</si>
  <si>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</si>
  <si>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</si>
  <si>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</si>
  <si>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</si>
  <si>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</si>
  <si>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</si>
  <si>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</si>
  <si>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</si>
  <si>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</si>
  <si>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</si>
  <si>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</si>
  <si>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</si>
  <si>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</si>
  <si>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</si>
  <si>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</si>
  <si>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</si>
  <si>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</si>
  <si>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</si>
  <si>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</si>
  <si>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</si>
  <si>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</si>
  <si>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</si>
  <si>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</si>
  <si>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</si>
  <si>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</si>
  <si>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</si>
  <si>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</si>
  <si>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</si>
  <si>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</si>
  <si>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</si>
  <si>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</si>
  <si>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</si>
  <si>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</si>
  <si>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</si>
  <si>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</si>
  <si>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</si>
  <si>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</si>
  <si>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</si>
  <si>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</si>
  <si>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</si>
  <si>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</si>
  <si>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</si>
  <si>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</si>
  <si>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</si>
  <si>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</si>
  <si>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</si>
  <si>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</si>
  <si>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</si>
  <si>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</si>
  <si>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</si>
  <si>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</si>
  <si>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</si>
  <si>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</si>
  <si>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</si>
  <si>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</si>
  <si>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</si>
  <si>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</si>
  <si>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</si>
  <si>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</si>
  <si>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</si>
  <si>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</si>
  <si>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</si>
  <si>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</si>
  <si>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</si>
  <si>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</si>
  <si>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</si>
  <si>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</si>
  <si>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</si>
  <si>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</si>
  <si>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</si>
  <si>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</si>
  <si>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</si>
  <si>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</si>
  <si>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</si>
  <si>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</si>
  <si>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</si>
  <si>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</si>
  <si>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</si>
  <si>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</si>
  <si>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</si>
  <si>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</si>
  <si>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</si>
  <si>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</si>
  <si>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</si>
  <si>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</si>
  <si>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</si>
  <si>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</si>
  <si>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</si>
  <si>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</si>
  <si>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</si>
  <si>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</si>
  <si>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</si>
  <si>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</si>
  <si>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</si>
  <si>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</si>
  <si>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</si>
  <si>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</si>
  <si>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</si>
  <si>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</si>
  <si>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</si>
  <si>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</si>
  <si>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</si>
  <si>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</si>
  <si>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</si>
  <si>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</si>
  <si>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</si>
  <si>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</si>
  <si>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</si>
  <si>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</si>
  <si>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</si>
  <si>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</si>
  <si>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</si>
  <si>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</si>
  <si>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</si>
  <si>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</si>
  <si>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</si>
  <si>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</si>
  <si>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</si>
  <si>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</si>
  <si>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</si>
  <si>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</si>
  <si>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</si>
  <si>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</si>
  <si>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</si>
  <si>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</si>
  <si>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</si>
  <si>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</si>
  <si>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</si>
  <si>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</si>
  <si>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</si>
  <si>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</si>
  <si>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</si>
  <si>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</si>
  <si>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</si>
  <si>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</si>
  <si>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</si>
  <si>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</si>
  <si>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</si>
  <si>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</si>
  <si>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</si>
  <si>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</si>
  <si>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</si>
  <si>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</si>
  <si>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</si>
  <si>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</si>
  <si>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</si>
  <si>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</si>
  <si>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</si>
  <si>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</si>
  <si>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</si>
  <si>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</si>
  <si>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</si>
  <si>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</si>
  <si>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</si>
  <si>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</si>
  <si>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</si>
  <si>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</si>
  <si>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</si>
  <si>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</si>
  <si>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</si>
  <si>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</si>
  <si>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</si>
  <si>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</si>
  <si>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</si>
  <si>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</si>
  <si>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</si>
  <si>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</si>
  <si>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</si>
  <si>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</si>
  <si>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</si>
  <si>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</si>
  <si>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</si>
  <si>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</si>
  <si>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</si>
  <si>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</si>
  <si>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</si>
  <si>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</si>
  <si>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</si>
  <si>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</si>
  <si>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</si>
  <si>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</si>
  <si>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</si>
  <si>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</si>
  <si>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</si>
  <si>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</si>
  <si>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</si>
  <si>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</si>
  <si>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</si>
  <si>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</si>
  <si>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</si>
  <si>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</si>
  <si>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</si>
  <si>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</si>
  <si>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</si>
  <si>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</si>
  <si>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</si>
  <si>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</si>
  <si>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</si>
  <si>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</si>
  <si>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</si>
  <si>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</si>
  <si>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</si>
  <si>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</si>
  <si>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</si>
  <si>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</si>
  <si>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</si>
  <si>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</si>
  <si>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</si>
  <si>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</si>
  <si>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</si>
  <si>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</si>
  <si>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</si>
  <si>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</si>
  <si>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</si>
  <si>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</si>
  <si>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</si>
  <si>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</si>
  <si>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</si>
  <si>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</si>
  <si>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</si>
  <si>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</si>
  <si>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</si>
  <si>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</si>
  <si>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</si>
  <si>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</si>
  <si>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</si>
  <si>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</si>
  <si>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</si>
  <si>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</si>
  <si>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</si>
  <si>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</si>
  <si>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</si>
  <si>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</si>
  <si>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</si>
  <si>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</si>
  <si>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</si>
  <si>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</si>
  <si>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</si>
  <si>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</si>
  <si>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</si>
  <si>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</si>
  <si>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</si>
  <si>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</si>
  <si>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</si>
  <si>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</si>
  <si>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</si>
  <si>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</si>
  <si>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</si>
  <si>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</si>
  <si>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</si>
  <si>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</si>
  <si>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</si>
  <si>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</si>
  <si>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</si>
  <si>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</si>
  <si>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</si>
  <si>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</si>
  <si>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</si>
  <si>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</si>
  <si>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</si>
  <si>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</si>
  <si>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</si>
  <si>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</si>
  <si>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</si>
  <si>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</si>
  <si>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</si>
  <si>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</si>
  <si>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</si>
  <si>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</si>
  <si>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</si>
  <si>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</si>
  <si>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</si>
  <si>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</si>
  <si>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</si>
  <si>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</si>
  <si>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</si>
  <si>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</si>
  <si>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</si>
  <si>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</si>
  <si>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</si>
  <si>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</si>
  <si>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</si>
  <si>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</si>
  <si>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</si>
  <si>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</si>
  <si>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</si>
  <si>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</si>
  <si>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</si>
  <si>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</si>
  <si>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</si>
  <si>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</si>
  <si>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</si>
  <si>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</si>
  <si>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</si>
  <si>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</si>
  <si>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</si>
  <si>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</si>
  <si>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</si>
  <si>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</si>
  <si>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</si>
  <si>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</si>
  <si>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</si>
  <si>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</si>
  <si>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</si>
  <si>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</si>
  <si>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</si>
  <si>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</si>
  <si>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</si>
  <si>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</si>
  <si>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</si>
  <si>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</si>
  <si>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</si>
  <si>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</si>
  <si>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</si>
  <si>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</si>
  <si>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</si>
  <si>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</si>
  <si>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</si>
  <si>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</si>
  <si>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</si>
  <si>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</si>
  <si>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</si>
  <si>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</si>
  <si>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</si>
  <si>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</si>
  <si>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</si>
  <si>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</si>
  <si>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</si>
  <si>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</si>
  <si>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</si>
  <si>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</si>
  <si>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</si>
  <si>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</si>
  <si>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</si>
  <si>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</si>
  <si>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</si>
  <si>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</si>
  <si>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</si>
  <si>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</si>
  <si>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</si>
  <si>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</si>
  <si>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</si>
  <si>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</si>
  <si>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</si>
  <si>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</si>
  <si>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</si>
  <si>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</si>
  <si>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</si>
  <si>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</si>
  <si>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</si>
  <si>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</si>
  <si>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</si>
  <si>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</si>
  <si>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</si>
  <si>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</si>
  <si>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</si>
  <si>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</si>
  <si>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</si>
  <si>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</si>
  <si>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</si>
  <si>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</si>
  <si>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</si>
  <si>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</si>
  <si>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</si>
  <si>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</si>
  <si>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</si>
  <si>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</si>
  <si>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</si>
  <si>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</si>
  <si>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</si>
  <si>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</si>
  <si>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</si>
  <si>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</si>
  <si>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</si>
  <si>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</si>
  <si>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</si>
  <si>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</si>
  <si>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</si>
  <si>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</si>
  <si>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</si>
  <si>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</si>
  <si>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</si>
  <si>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</si>
  <si>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</si>
  <si>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</si>
  <si>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</si>
  <si>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</si>
  <si>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</si>
  <si>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</si>
  <si>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</si>
  <si>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</si>
  <si>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</si>
  <si>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</si>
  <si>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</si>
  <si>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</si>
  <si>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</si>
  <si>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</si>
  <si>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</si>
  <si>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</si>
  <si>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</si>
  <si>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</si>
  <si>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</si>
  <si>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</si>
  <si>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</si>
  <si>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</si>
  <si>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</si>
  <si>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</si>
  <si>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</si>
  <si>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</si>
  <si>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</si>
  <si>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</si>
  <si>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</si>
  <si>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</si>
  <si>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</si>
  <si>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</si>
  <si>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</si>
  <si>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</si>
  <si>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</si>
  <si>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</si>
  <si>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</si>
  <si>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</si>
  <si>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</si>
  <si>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</si>
  <si>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</si>
  <si>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</si>
  <si>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</si>
  <si>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</si>
  <si>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</si>
  <si>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</si>
  <si>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</si>
  <si>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</si>
  <si>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</si>
  <si>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</si>
  <si>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</si>
  <si>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</si>
  <si>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</si>
  <si>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</si>
  <si>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</si>
  <si>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</si>
  <si>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</si>
  <si>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</si>
  <si>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</si>
  <si>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</si>
  <si>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</si>
  <si>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</si>
  <si>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</si>
  <si>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</si>
  <si>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</si>
  <si>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</si>
  <si>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</si>
  <si>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</si>
  <si>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</si>
  <si>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</si>
  <si>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</si>
  <si>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</si>
  <si>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</si>
  <si>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</si>
  <si>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</si>
  <si>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</si>
  <si>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</si>
  <si>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</si>
  <si>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</si>
  <si>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</si>
  <si>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</si>
  <si>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</si>
  <si>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</si>
  <si>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</si>
  <si>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</si>
  <si>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</si>
  <si>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</si>
  <si>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</si>
  <si>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</si>
  <si>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</si>
  <si>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</si>
  <si>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</si>
  <si>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</si>
  <si>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</si>
  <si>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</si>
  <si>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</si>
  <si>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</si>
  <si>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</si>
  <si>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</si>
  <si>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</si>
  <si>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</si>
  <si>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</si>
  <si>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</si>
  <si>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</si>
  <si>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</si>
  <si>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</si>
  <si>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</si>
  <si>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</si>
  <si>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</si>
  <si>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</si>
  <si>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</si>
  <si>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</si>
  <si>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</si>
  <si>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</si>
  <si>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</si>
  <si>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</si>
  <si>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</si>
  <si>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</si>
  <si>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</si>
  <si>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</si>
  <si>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</si>
  <si>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</si>
  <si>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</si>
  <si>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</si>
  <si>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</si>
  <si>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</si>
  <si>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</si>
  <si>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</si>
  <si>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</si>
  <si>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</si>
  <si>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</si>
  <si>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</si>
  <si>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</si>
  <si>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</si>
  <si>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</si>
  <si>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</si>
  <si>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</si>
  <si>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</si>
  <si>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</si>
  <si>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</si>
  <si>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</si>
  <si>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</si>
  <si>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</si>
  <si>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</si>
  <si>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</si>
  <si>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</si>
  <si>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</si>
  <si>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</si>
  <si>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</si>
  <si>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</si>
  <si>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</si>
  <si>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</si>
  <si>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</si>
  <si>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</si>
  <si>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</si>
  <si>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</si>
  <si>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</si>
  <si>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</si>
  <si>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</si>
  <si>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</si>
  <si>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</si>
  <si>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</si>
  <si>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</si>
  <si>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</si>
  <si>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</si>
  <si>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</si>
  <si>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</si>
  <si>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</si>
  <si>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</si>
  <si>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</si>
  <si>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</si>
  <si>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</si>
  <si>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</si>
  <si>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</si>
  <si>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</si>
  <si>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</si>
  <si>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</si>
  <si>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</si>
  <si>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</si>
  <si>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</si>
  <si>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</si>
  <si>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</si>
  <si>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</si>
  <si>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</si>
  <si>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</si>
  <si>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</si>
  <si>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</si>
  <si>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</si>
  <si>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</si>
  <si>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</si>
  <si>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</si>
  <si>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</si>
  <si>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</si>
  <si>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</si>
  <si>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</si>
  <si>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</si>
  <si>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</si>
  <si>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</si>
  <si>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</si>
  <si>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</si>
  <si>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</si>
  <si>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</si>
  <si>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</si>
  <si>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</si>
  <si>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</si>
  <si>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</si>
  <si>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</si>
  <si>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</si>
  <si>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</si>
  <si>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</si>
  <si>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</si>
  <si>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</si>
  <si>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</si>
  <si>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</si>
  <si>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</si>
  <si>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</si>
  <si>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</si>
  <si>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</si>
  <si>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</si>
  <si>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</si>
  <si>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</si>
  <si>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</si>
  <si>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</si>
  <si>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</si>
  <si>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</si>
  <si>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</si>
  <si>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</si>
  <si>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</si>
  <si>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</si>
  <si>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</si>
  <si>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</si>
  <si>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</si>
  <si>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</si>
  <si>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</si>
  <si>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</si>
  <si>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</si>
  <si>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</si>
  <si>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</si>
  <si>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</si>
  <si>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</si>
  <si>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</si>
  <si>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</si>
  <si>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</si>
  <si>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</si>
  <si>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</si>
  <si>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</si>
  <si>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</si>
  <si>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</si>
  <si>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</si>
  <si>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</si>
  <si>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</si>
  <si>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</si>
  <si>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</si>
  <si>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</si>
  <si>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</si>
  <si>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</si>
  <si>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</si>
  <si>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</si>
  <si>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</si>
  <si>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</si>
  <si>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</si>
  <si>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</si>
  <si>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</si>
  <si>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</si>
  <si>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</si>
  <si>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</si>
  <si>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</si>
  <si>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</si>
  <si>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</si>
  <si>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</si>
  <si>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</si>
  <si>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</si>
  <si>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</si>
  <si>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</si>
  <si>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</si>
  <si>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</si>
  <si>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</si>
  <si>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</si>
  <si>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</si>
  <si>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</si>
  <si>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</si>
  <si>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</si>
  <si>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</si>
  <si>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</si>
  <si>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</si>
  <si>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</si>
  <si>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</si>
  <si>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</si>
  <si>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</si>
  <si>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</si>
  <si>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</si>
  <si>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</si>
  <si>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</si>
  <si>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</si>
  <si>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</si>
  <si>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</si>
  <si>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</si>
  <si>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</si>
  <si>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</si>
  <si>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</si>
  <si>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</si>
  <si>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</si>
  <si>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</si>
  <si>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</si>
  <si>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</si>
  <si>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</si>
  <si>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</si>
  <si>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</si>
  <si>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</si>
  <si>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</si>
  <si>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</si>
  <si>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</si>
  <si>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</si>
  <si>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</si>
  <si>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</si>
  <si>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</si>
  <si>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</si>
  <si>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</si>
  <si>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</si>
  <si>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</si>
  <si>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</si>
  <si>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</si>
  <si>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</si>
  <si>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</si>
  <si>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</si>
  <si>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</si>
  <si>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</si>
  <si>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</si>
  <si>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</si>
  <si>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</si>
  <si>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</si>
  <si>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</si>
  <si>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</si>
  <si>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</si>
  <si>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</si>
  <si>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</si>
  <si>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</si>
  <si>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</si>
  <si>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</si>
  <si>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</si>
  <si>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</si>
  <si>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</si>
  <si>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</si>
  <si>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</si>
  <si>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</si>
  <si>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</si>
  <si>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</si>
  <si>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</si>
  <si>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</si>
  <si>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</si>
  <si>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</si>
  <si>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</si>
  <si>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</si>
  <si>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</si>
  <si>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</si>
  <si>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</si>
  <si>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</si>
  <si>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</si>
  <si>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</si>
  <si>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</si>
  <si>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</si>
  <si>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</si>
  <si>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</si>
  <si>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</si>
  <si>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</si>
  <si>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</si>
  <si>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</si>
  <si>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</si>
  <si>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</si>
  <si>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</si>
  <si>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</si>
  <si>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</si>
  <si>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</si>
  <si>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</si>
  <si>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</si>
  <si>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</si>
  <si>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</si>
  <si>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</si>
  <si>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</si>
  <si>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</si>
  <si>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</si>
  <si>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</si>
  <si>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</si>
  <si>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</si>
  <si>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</si>
  <si>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</si>
  <si>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</si>
  <si>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</si>
  <si>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</si>
  <si>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</si>
  <si>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</si>
  <si>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</si>
  <si>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</si>
  <si>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</si>
  <si>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</si>
  <si>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</si>
  <si>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</si>
  <si>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</si>
  <si>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</si>
  <si>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</si>
  <si>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</si>
  <si>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</si>
  <si>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</si>
  <si>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</si>
  <si>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</si>
  <si>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</si>
  <si>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</si>
  <si>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</si>
  <si>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</si>
  <si>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</si>
  <si>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</si>
  <si>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</si>
  <si>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</si>
  <si>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</si>
  <si>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</si>
  <si>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</si>
  <si>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</si>
  <si>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</si>
  <si>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</si>
  <si>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</si>
  <si>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</si>
  <si>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</si>
  <si>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</si>
  <si>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</si>
  <si>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</si>
  <si>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</si>
  <si>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</si>
  <si>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</si>
  <si>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</si>
  <si>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</si>
  <si>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</si>
  <si>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</si>
  <si>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</si>
  <si>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</si>
  <si>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</si>
  <si>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</si>
  <si>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</si>
  <si>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</si>
  <si>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</si>
  <si>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</si>
  <si>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</si>
  <si>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</si>
  <si>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</si>
  <si>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</si>
  <si>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</si>
  <si>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</si>
  <si>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</si>
  <si>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</si>
  <si>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</si>
  <si>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</si>
  <si>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</si>
  <si>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</si>
  <si>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</si>
  <si>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</si>
  <si>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</si>
  <si>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</si>
  <si>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</si>
  <si>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</si>
  <si>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</si>
  <si>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</si>
  <si>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</si>
  <si>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</si>
  <si>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</si>
  <si>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</si>
  <si>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</si>
  <si>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</si>
  <si>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</si>
  <si>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</si>
  <si>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</si>
  <si>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</si>
  <si>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</si>
  <si>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</si>
  <si>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</si>
  <si>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</si>
  <si>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</si>
  <si>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</si>
  <si>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</si>
  <si>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</si>
  <si>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</si>
  <si>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</si>
  <si>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</si>
  <si>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</si>
  <si>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</si>
  <si>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</si>
  <si>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</si>
  <si>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</si>
  <si>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</si>
  <si>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</si>
  <si>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</si>
  <si>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</si>
  <si>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</si>
  <si>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</si>
  <si>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</si>
  <si>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</si>
  <si>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</si>
  <si>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</si>
  <si>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</si>
  <si>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</si>
  <si>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</si>
  <si>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</si>
  <si>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</si>
  <si>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</si>
  <si>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</si>
  <si>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</si>
  <si>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</si>
  <si>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</si>
  <si>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</si>
  <si>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</si>
  <si>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</si>
  <si>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</si>
  <si>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</si>
  <si>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</si>
  <si>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</si>
  <si>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</si>
  <si>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</si>
  <si>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</si>
  <si>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</si>
  <si>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</si>
  <si>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</si>
  <si>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</si>
  <si>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</si>
  <si>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</si>
  <si>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</si>
  <si>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</si>
  <si>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</si>
  <si>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</si>
  <si>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</si>
  <si>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</si>
  <si>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</si>
  <si>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</si>
  <si>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</si>
  <si>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</si>
  <si>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</si>
  <si>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</si>
  <si>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</si>
  <si>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</si>
  <si>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</si>
  <si>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</si>
  <si>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</si>
  <si>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</si>
  <si>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</si>
  <si>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</si>
  <si>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</si>
  <si>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</si>
  <si>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</si>
  <si>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</si>
  <si>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</si>
  <si>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</si>
  <si>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</si>
  <si>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</si>
  <si>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</si>
  <si>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</si>
  <si>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</si>
  <si>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</si>
  <si>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</si>
  <si>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</si>
  <si>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</si>
  <si>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</si>
  <si>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</si>
  <si>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</si>
  <si>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</si>
  <si>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</si>
  <si>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</si>
  <si>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</si>
  <si>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</si>
  <si>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</si>
  <si>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</si>
  <si>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</si>
  <si>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</si>
  <si>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</si>
  <si>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</si>
  <si>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</si>
  <si>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</si>
  <si>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</si>
  <si>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</si>
  <si>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</si>
  <si>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</si>
  <si>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</si>
  <si>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</si>
  <si>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</si>
  <si>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</si>
  <si>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</si>
  <si>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</si>
  <si>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</si>
  <si>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</si>
  <si>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</si>
  <si>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</si>
  <si>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</si>
  <si>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</si>
  <si>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</si>
  <si>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</si>
  <si>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</si>
  <si>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</si>
  <si>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</si>
  <si>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</si>
  <si>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</si>
  <si>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</si>
  <si>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</si>
  <si>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</si>
  <si>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</si>
  <si>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</si>
  <si>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</si>
  <si>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</si>
  <si>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</si>
  <si>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</si>
  <si>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</si>
  <si>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</si>
  <si>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</si>
  <si>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</si>
  <si>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</si>
  <si>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</si>
  <si>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</si>
  <si>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</si>
  <si>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</si>
  <si>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</si>
  <si>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</si>
  <si>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</si>
  <si>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</si>
  <si>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</si>
  <si>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</si>
  <si>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</si>
  <si>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</si>
  <si>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</si>
  <si>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</si>
  <si>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</si>
  <si>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</si>
  <si>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</si>
  <si>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</si>
  <si>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</si>
  <si>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</si>
  <si>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</si>
  <si>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</si>
  <si>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</si>
  <si>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</si>
  <si>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</si>
  <si>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</si>
  <si>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</si>
  <si>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</si>
  <si>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</si>
  <si>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</si>
  <si>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</si>
  <si>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</si>
  <si>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</si>
  <si>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</si>
  <si>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</si>
  <si>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</si>
  <si>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</si>
  <si>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</si>
  <si>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</si>
  <si>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</si>
  <si>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</si>
  <si>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</si>
  <si>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</si>
  <si>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</si>
  <si>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</si>
  <si>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</si>
  <si>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</si>
  <si>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</si>
  <si>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</si>
  <si>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</si>
  <si>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</si>
  <si>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</si>
  <si>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</si>
  <si>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</si>
  <si>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</si>
  <si>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</si>
  <si>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</si>
  <si>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</si>
  <si>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</si>
  <si>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</si>
  <si>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</si>
  <si>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</si>
  <si>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</si>
  <si>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</si>
  <si>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</si>
  <si>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</si>
  <si>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</si>
  <si>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</si>
  <si>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</si>
  <si>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</si>
  <si>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</si>
  <si>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</si>
  <si>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</si>
  <si>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</si>
  <si>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</si>
  <si>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</si>
  <si>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</si>
  <si>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</si>
  <si>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</si>
  <si>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</si>
  <si>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</si>
  <si>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</si>
  <si>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</si>
  <si>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</si>
  <si>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</si>
  <si>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</si>
  <si>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</si>
  <si>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</si>
  <si>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</si>
  <si>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</si>
  <si>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</si>
  <si>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</si>
  <si>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</si>
  <si>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</si>
  <si>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</si>
  <si>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</si>
  <si>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</si>
  <si>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</si>
  <si>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</si>
  <si>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</si>
  <si>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</si>
  <si>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</si>
  <si>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</si>
  <si>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</si>
  <si>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</si>
  <si>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</si>
  <si>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</si>
  <si>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</si>
  <si>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</si>
  <si>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</si>
  <si>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</si>
  <si>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</si>
  <si>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</si>
  <si>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</si>
  <si>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</si>
  <si>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</si>
  <si>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</si>
  <si>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</si>
  <si>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</si>
  <si>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</si>
  <si>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</si>
  <si>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</si>
  <si>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</si>
  <si>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</si>
  <si>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</si>
  <si>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</si>
  <si>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</si>
  <si>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</si>
  <si>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</si>
  <si>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</si>
  <si>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</si>
  <si>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</si>
  <si>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</si>
  <si>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</si>
  <si>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</si>
  <si>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</si>
  <si>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</si>
  <si>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</si>
  <si>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</si>
  <si>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</si>
  <si>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</si>
  <si>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</si>
  <si>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</si>
  <si>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</si>
  <si>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</si>
  <si>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</si>
  <si>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</si>
  <si>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</si>
  <si>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</si>
  <si>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</si>
  <si>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</si>
  <si>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</si>
  <si>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</si>
  <si>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</si>
  <si>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</si>
  <si>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</si>
  <si>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</si>
  <si>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</si>
  <si>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</si>
  <si>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</si>
  <si>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</si>
  <si>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</si>
  <si>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</si>
  <si>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</si>
  <si>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</si>
  <si>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</si>
  <si>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</si>
  <si>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</si>
  <si>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</si>
  <si>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</si>
  <si>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</si>
  <si>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</si>
  <si>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</si>
  <si>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</si>
  <si>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</si>
  <si>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</si>
  <si>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</si>
  <si>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</si>
  <si>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</si>
  <si>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</si>
  <si>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</si>
  <si>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</si>
  <si>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</si>
  <si>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</si>
  <si>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</si>
  <si>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</si>
  <si>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</si>
  <si>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</si>
  <si>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</si>
  <si>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</si>
  <si>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</si>
  <si>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</si>
  <si>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</si>
  <si>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</si>
  <si>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</si>
  <si>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</si>
  <si>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</si>
  <si>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</si>
  <si>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</si>
  <si>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</si>
  <si>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</si>
  <si>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</si>
  <si>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</si>
  <si>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</si>
  <si>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</si>
  <si>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</si>
  <si>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</si>
  <si>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</si>
  <si>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</si>
  <si>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</si>
  <si>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</si>
  <si>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</si>
  <si>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</si>
  <si>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</si>
  <si>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</si>
  <si>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</si>
  <si>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</si>
  <si>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</si>
  <si>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</si>
  <si>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</si>
  <si>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</si>
  <si>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</si>
  <si>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</si>
  <si>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</si>
  <si>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</si>
  <si>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</si>
  <si>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</si>
  <si>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</si>
  <si>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</si>
  <si>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</si>
  <si>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</si>
  <si>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</si>
  <si>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</si>
  <si>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</si>
  <si>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</si>
  <si>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</si>
  <si>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</si>
  <si>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</si>
  <si>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</si>
  <si>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</si>
  <si>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</si>
  <si>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</si>
  <si>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</si>
  <si>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</si>
  <si>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</si>
  <si>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</si>
  <si>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</si>
  <si>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</si>
  <si>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</si>
  <si>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</si>
  <si>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</si>
  <si>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</si>
  <si>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</si>
  <si>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</si>
  <si>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</si>
  <si>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</si>
  <si>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</si>
  <si>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</si>
  <si>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</si>
  <si>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</si>
  <si>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</si>
  <si>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</si>
  <si>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</si>
  <si>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</si>
  <si>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</si>
  <si>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</si>
  <si>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</si>
  <si>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</si>
  <si>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</si>
  <si>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</si>
  <si>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</si>
  <si>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</si>
  <si>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</si>
  <si>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</si>
  <si>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</si>
  <si>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</si>
  <si>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</si>
  <si>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</si>
  <si>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</si>
  <si>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</si>
  <si>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</si>
  <si>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</si>
  <si>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</si>
  <si>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</si>
  <si>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</si>
  <si>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</si>
  <si>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</si>
  <si>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</si>
  <si>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</si>
  <si>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</si>
  <si>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</si>
  <si>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</si>
  <si>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</si>
  <si>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</si>
  <si>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</si>
  <si>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</si>
  <si>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</si>
  <si>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</si>
  <si>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</si>
  <si>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</si>
  <si>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</si>
  <si>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</si>
  <si>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</si>
  <si>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</si>
  <si>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</si>
  <si>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</si>
  <si>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</si>
  <si>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</si>
  <si>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</si>
  <si>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</si>
  <si>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</si>
  <si>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</si>
  <si>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</si>
  <si>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</si>
  <si>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</si>
  <si>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</si>
  <si>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</si>
  <si>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</si>
  <si>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</si>
  <si>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</si>
  <si>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</si>
  <si>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</si>
  <si>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</si>
  <si>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</si>
  <si>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</si>
  <si>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</si>
  <si>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</si>
  <si>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</si>
  <si>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</si>
  <si>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</si>
  <si>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</si>
  <si>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</si>
  <si>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</si>
  <si>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</si>
  <si>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</si>
  <si>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</si>
  <si>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</si>
  <si>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</si>
  <si>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</si>
  <si>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</si>
  <si>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</si>
  <si>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</si>
  <si>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</si>
  <si>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</si>
  <si>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</si>
  <si>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</si>
  <si>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</si>
  <si>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</si>
  <si>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</si>
  <si>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</si>
  <si>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</si>
  <si>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</si>
  <si>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</si>
  <si>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</si>
  <si>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</si>
  <si>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</si>
  <si>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</si>
  <si>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</si>
  <si>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</si>
  <si>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</si>
  <si>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</si>
  <si>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</si>
  <si>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</si>
  <si>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</si>
  <si>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</si>
  <si>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</si>
  <si>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</si>
  <si>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</si>
  <si>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</si>
  <si>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</si>
  <si>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</si>
  <si>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</si>
  <si>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</si>
  <si>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</si>
  <si>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</si>
  <si>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</si>
  <si>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</si>
  <si>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</si>
  <si>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</si>
  <si>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</si>
  <si>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</si>
  <si>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</si>
  <si>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</si>
  <si>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</si>
  <si>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</si>
  <si>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</si>
  <si>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</si>
  <si>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</si>
  <si>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</si>
  <si>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</si>
  <si>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</si>
  <si>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</si>
  <si>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</si>
  <si>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</si>
  <si>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</si>
  <si>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</si>
  <si>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</si>
  <si>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</si>
  <si>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</si>
  <si>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</si>
  <si>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</si>
  <si>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</si>
  <si>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</si>
  <si>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</si>
  <si>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</si>
  <si>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</si>
  <si>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</si>
  <si>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</si>
  <si>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</si>
  <si>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</si>
  <si>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</si>
  <si>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</si>
  <si>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</si>
  <si>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</si>
  <si>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</si>
  <si>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</si>
  <si>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</si>
  <si>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</si>
  <si>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</si>
  <si>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</si>
  <si>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</si>
  <si>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</si>
  <si>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</si>
  <si>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</si>
  <si>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</si>
  <si>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</si>
  <si>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</si>
  <si>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</si>
  <si>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</si>
  <si>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</si>
  <si>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</si>
  <si>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</si>
  <si>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</si>
  <si>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</si>
  <si>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</si>
  <si>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</si>
  <si>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</si>
  <si>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</si>
  <si>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</si>
  <si>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</si>
  <si>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</si>
  <si>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</si>
  <si>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</si>
  <si>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</si>
  <si>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</si>
  <si>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</si>
  <si>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</si>
  <si>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</si>
  <si>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</si>
  <si>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</si>
  <si>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</si>
  <si>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</si>
  <si>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</si>
  <si>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</si>
  <si>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</si>
  <si>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</si>
  <si>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</si>
  <si>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</si>
  <si>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</si>
  <si>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</si>
  <si>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</si>
  <si>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</si>
  <si>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</si>
  <si>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</si>
  <si>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</si>
  <si>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</si>
  <si>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</si>
  <si>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</si>
  <si>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</si>
  <si>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</si>
  <si>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</si>
  <si>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</si>
  <si>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</si>
  <si>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</si>
  <si>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</si>
  <si>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</si>
  <si>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</si>
  <si>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</si>
  <si>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</si>
  <si>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</si>
  <si>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</si>
  <si>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</si>
  <si>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</si>
  <si>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</si>
  <si>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</si>
  <si>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</si>
  <si>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</si>
  <si>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</si>
  <si>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</si>
  <si>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</si>
  <si>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</si>
  <si>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</si>
  <si>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</si>
  <si>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</si>
  <si>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</si>
  <si>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</si>
  <si>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</si>
  <si>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</si>
  <si>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</si>
  <si>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</si>
  <si>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</si>
  <si>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</si>
  <si>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</si>
  <si>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</si>
  <si>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</si>
  <si>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</si>
  <si>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</si>
  <si>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</si>
  <si>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</si>
  <si>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</si>
  <si>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</si>
  <si>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</si>
  <si>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</si>
  <si>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</si>
  <si>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</si>
  <si>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</si>
  <si>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</si>
  <si>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</si>
  <si>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</si>
  <si>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</si>
  <si>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</si>
  <si>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</si>
  <si>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</si>
  <si>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</si>
  <si>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</si>
  <si>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</si>
  <si>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</si>
  <si>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</si>
  <si>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</si>
  <si>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</si>
  <si>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</si>
  <si>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</si>
  <si>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</si>
  <si>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</si>
  <si>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</si>
  <si>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</si>
  <si>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</si>
  <si>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</si>
  <si>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</si>
  <si>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</si>
  <si>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</si>
  <si>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</si>
  <si>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</si>
  <si>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</si>
  <si>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</si>
  <si>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</si>
  <si>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</si>
  <si>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</si>
  <si>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</si>
  <si>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</si>
  <si>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</si>
  <si>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</si>
  <si>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</si>
  <si>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</si>
  <si>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</si>
  <si>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</si>
  <si>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</si>
  <si>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</si>
  <si>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</si>
  <si>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</si>
  <si>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</si>
  <si>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</si>
  <si>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</si>
  <si>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</si>
  <si>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</si>
  <si>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</si>
  <si>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</si>
  <si>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</si>
  <si>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</si>
  <si>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</si>
  <si>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</si>
  <si>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</si>
  <si>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</si>
  <si>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</si>
  <si>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</si>
  <si>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</si>
  <si>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</si>
  <si>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</si>
  <si>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</si>
  <si>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</si>
  <si>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</si>
  <si>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</si>
  <si>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</si>
  <si>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</si>
  <si>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</si>
  <si>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</si>
  <si>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</si>
  <si>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</si>
  <si>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</si>
  <si>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</si>
  <si>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</si>
  <si>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</si>
  <si>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</si>
  <si>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</si>
  <si>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</si>
  <si>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</si>
  <si>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</si>
  <si>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</si>
  <si>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</si>
  <si>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</si>
  <si>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</si>
  <si>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</si>
  <si>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</si>
  <si>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</si>
  <si>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</si>
  <si>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</si>
  <si>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</si>
  <si>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</si>
  <si>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</si>
  <si>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</si>
  <si>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</si>
  <si>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</si>
  <si>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</si>
  <si>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</si>
  <si>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</si>
  <si>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</si>
  <si>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</si>
  <si>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</si>
  <si>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</si>
  <si>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</si>
  <si>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</si>
  <si>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</si>
  <si>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</si>
  <si>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</si>
  <si>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</si>
  <si>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</si>
  <si>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</si>
  <si>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</si>
  <si>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</si>
  <si>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</si>
  <si>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</si>
  <si>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</si>
  <si>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</si>
  <si>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</si>
  <si>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</si>
  <si>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</si>
  <si>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</si>
  <si>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</si>
  <si>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</si>
  <si>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</si>
  <si>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</si>
  <si>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</si>
  <si>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</si>
  <si>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</si>
  <si>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</si>
  <si>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</si>
  <si>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</si>
  <si>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</si>
  <si>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</si>
  <si>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</si>
  <si>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</si>
  <si>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</si>
  <si>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</si>
  <si>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</si>
  <si>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</si>
  <si>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</si>
  <si>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</si>
  <si>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</si>
  <si>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</si>
  <si>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</si>
  <si>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</si>
  <si>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</si>
  <si>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</si>
  <si>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</si>
  <si>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</si>
  <si>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</si>
  <si>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</si>
  <si>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</si>
  <si>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</si>
  <si>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</si>
  <si>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</si>
  <si>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</si>
  <si>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</si>
  <si>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</si>
  <si>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</si>
  <si>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</si>
  <si>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</si>
  <si>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</si>
  <si>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</si>
  <si>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</si>
  <si>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</si>
  <si>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</si>
  <si>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</si>
  <si>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</si>
  <si>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</si>
  <si>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</si>
  <si>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</si>
  <si>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</si>
  <si>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</si>
  <si>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</si>
  <si>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</si>
  <si>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</si>
  <si>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</si>
  <si>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</si>
  <si>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</si>
  <si>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</si>
  <si>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</si>
  <si>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</si>
  <si>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</si>
  <si>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</si>
  <si>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</si>
  <si>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</si>
  <si>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</si>
  <si>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</si>
  <si>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</si>
  <si>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</si>
  <si>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</si>
  <si>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</si>
  <si>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</si>
  <si>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</si>
  <si>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</si>
  <si>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</si>
  <si>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</si>
  <si>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</si>
  <si>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</si>
  <si>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</si>
  <si>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</si>
  <si>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</si>
  <si>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</si>
  <si>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</si>
  <si>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</si>
  <si>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</si>
  <si>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</si>
  <si>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</si>
  <si>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</si>
  <si>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</si>
  <si>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</si>
  <si>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</si>
  <si>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</si>
  <si>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</si>
  <si>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</si>
  <si>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</si>
  <si>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</si>
  <si>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</si>
  <si>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</si>
  <si>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</si>
  <si>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</si>
  <si>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</si>
  <si>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</si>
  <si>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</si>
  <si>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</si>
  <si>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</si>
  <si>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</si>
  <si>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</si>
  <si>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</si>
  <si>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</si>
  <si>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</si>
  <si>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</si>
  <si>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</si>
  <si>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</si>
  <si>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</si>
  <si>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</si>
  <si>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</si>
  <si>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</si>
  <si>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</si>
  <si>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</si>
  <si>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</si>
  <si>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</si>
  <si>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</si>
  <si>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</si>
  <si>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</si>
  <si>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</si>
  <si>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</si>
  <si>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</si>
  <si>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</si>
  <si>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</si>
  <si>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</si>
  <si>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</si>
  <si>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</si>
  <si>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</si>
  <si>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</si>
  <si>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</si>
  <si>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</si>
  <si>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</si>
  <si>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</si>
  <si>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</si>
  <si>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</si>
  <si>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</si>
  <si>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</si>
  <si>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</si>
  <si>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</si>
  <si>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</si>
  <si>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</si>
  <si>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</si>
  <si>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</si>
  <si>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</si>
  <si>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</si>
  <si>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</si>
  <si>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</si>
  <si>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</si>
  <si>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</si>
  <si>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</si>
  <si>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</si>
  <si>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</si>
  <si>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</si>
  <si>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</si>
  <si>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</si>
  <si>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</si>
  <si>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</si>
  <si>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</si>
  <si>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</si>
  <si>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</si>
  <si>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</si>
  <si>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</si>
  <si>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</si>
  <si>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</si>
  <si>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</si>
  <si>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</si>
  <si>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</si>
  <si>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</si>
  <si>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</si>
  <si>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</si>
  <si>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</si>
  <si>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</si>
  <si>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</si>
  <si>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</si>
  <si>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</si>
  <si>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</si>
  <si>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</si>
  <si>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</si>
  <si>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</si>
  <si>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</si>
  <si>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</si>
  <si>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</si>
  <si>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</si>
  <si>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</si>
  <si>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</si>
  <si>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</si>
  <si>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</si>
  <si>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</si>
  <si>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</si>
  <si>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</si>
  <si>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</si>
  <si>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</si>
  <si>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</si>
  <si>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</si>
  <si>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</si>
  <si>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</si>
  <si>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</si>
  <si>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</si>
  <si>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</si>
  <si>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</si>
  <si>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</si>
  <si>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</si>
  <si>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</si>
  <si>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</si>
  <si>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</si>
  <si>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</si>
  <si>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</si>
  <si>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</si>
  <si>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</si>
  <si>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</si>
  <si>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</si>
  <si>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</si>
  <si>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</si>
  <si>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</si>
  <si>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</si>
  <si>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</si>
  <si>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</si>
  <si>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</si>
  <si>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</si>
  <si>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</si>
  <si>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</si>
  <si>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</si>
  <si>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</si>
  <si>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</si>
  <si>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</si>
  <si>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</si>
  <si>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</si>
  <si>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</si>
  <si>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</si>
  <si>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</si>
  <si>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</si>
  <si>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</si>
  <si>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</si>
  <si>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</si>
  <si>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</si>
  <si>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</si>
  <si>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</si>
  <si>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</si>
  <si>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</si>
  <si>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</si>
  <si>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</si>
  <si>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</si>
  <si>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</si>
  <si>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</si>
  <si>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</si>
  <si>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</si>
  <si>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</si>
  <si>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</si>
  <si>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</si>
  <si>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</si>
  <si>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</si>
  <si>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</si>
  <si>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</si>
  <si>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</si>
  <si>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</si>
  <si>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</si>
  <si>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</si>
  <si>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</si>
  <si>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</si>
  <si>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</si>
  <si>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</si>
  <si>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</si>
  <si>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</si>
  <si>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</si>
  <si>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</si>
  <si>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</si>
  <si>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</si>
  <si>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</si>
  <si>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</si>
  <si>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</si>
  <si>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</si>
  <si>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</si>
  <si>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</si>
  <si>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</si>
  <si>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</si>
  <si>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</si>
  <si>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</si>
  <si>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</si>
  <si>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</si>
  <si>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</si>
  <si>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</si>
  <si>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</si>
  <si>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</si>
  <si>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</si>
  <si>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</si>
  <si>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</si>
  <si>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</si>
  <si>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</si>
  <si>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</si>
  <si>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</si>
  <si>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</si>
  <si>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</si>
  <si>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</si>
  <si>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</si>
  <si>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</si>
  <si>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</si>
  <si>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</si>
  <si>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</si>
  <si>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</si>
  <si>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</si>
  <si>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</si>
  <si>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</si>
  <si>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</si>
  <si>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</si>
  <si>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</si>
  <si>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</si>
  <si>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</si>
  <si>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</si>
  <si>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</si>
  <si>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</si>
  <si>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</si>
  <si>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</si>
  <si>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</si>
  <si>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</si>
  <si>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</si>
  <si>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</si>
  <si>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</si>
  <si>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</si>
  <si>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</si>
  <si>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</si>
  <si>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</si>
  <si>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</si>
  <si>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</si>
  <si>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</si>
  <si>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</si>
  <si>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</si>
  <si>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</si>
  <si>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</si>
  <si>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</si>
  <si>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</si>
  <si>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</si>
  <si>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</si>
  <si>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</si>
  <si>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</si>
  <si>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</si>
  <si>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</si>
  <si>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</si>
  <si>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</si>
  <si>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</si>
  <si>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</si>
  <si>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</si>
  <si>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</si>
  <si>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</si>
  <si>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</si>
  <si>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</si>
  <si>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</si>
  <si>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</si>
  <si>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</si>
  <si>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</si>
  <si>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</si>
  <si>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</si>
  <si>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</si>
  <si>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</si>
  <si>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</si>
  <si>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</si>
  <si>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</si>
  <si>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</si>
  <si>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</si>
  <si>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</si>
  <si>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</si>
  <si>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</si>
  <si>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</si>
  <si>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</si>
  <si>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</si>
  <si>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</si>
  <si>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</si>
  <si>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</si>
  <si>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</si>
  <si>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</si>
  <si>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</si>
  <si>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</si>
  <si>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</si>
  <si>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</si>
  <si>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</si>
  <si>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</si>
  <si>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</si>
  <si>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</si>
  <si>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</si>
  <si>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</si>
  <si>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</si>
  <si>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</si>
  <si>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</si>
  <si>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</si>
  <si>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</si>
  <si>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</si>
  <si>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</si>
  <si>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</si>
  <si>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</si>
  <si>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</si>
  <si>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</si>
  <si>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</si>
  <si>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</si>
  <si>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</si>
  <si>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</si>
  <si>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</si>
  <si>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</si>
  <si>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</si>
  <si>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</si>
  <si>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</si>
  <si>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</si>
  <si>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</si>
  <si>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</si>
  <si>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</si>
  <si>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</si>
  <si>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</si>
  <si>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</si>
  <si>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</si>
  <si>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</si>
  <si>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</si>
  <si>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</si>
  <si>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</si>
  <si>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</si>
  <si>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</si>
  <si>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</si>
  <si>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</si>
  <si>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</si>
  <si>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</si>
  <si>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</si>
  <si>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</si>
  <si>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</si>
  <si>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</si>
  <si>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</si>
  <si>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</si>
  <si>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</si>
  <si>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</si>
  <si>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</si>
  <si>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</si>
  <si>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</si>
  <si>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</si>
  <si>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</si>
  <si>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</si>
  <si>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</si>
  <si>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</si>
  <si>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</si>
  <si>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</si>
  <si>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</si>
  <si>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</si>
  <si>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</si>
  <si>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</si>
  <si>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</si>
  <si>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</si>
  <si>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</si>
  <si>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</si>
  <si>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</si>
  <si>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</si>
  <si>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</si>
  <si>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</si>
  <si>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</si>
  <si>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</si>
  <si>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</si>
  <si>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</si>
  <si>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</si>
  <si>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</si>
  <si>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</si>
  <si>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</si>
  <si>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</si>
  <si>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</si>
  <si>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</si>
  <si>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</si>
  <si>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</si>
  <si>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</si>
  <si>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</si>
  <si>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</si>
  <si>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</si>
  <si>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</si>
  <si>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</si>
  <si>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</si>
  <si>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</si>
  <si>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</si>
  <si>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</si>
  <si>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</si>
  <si>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</si>
  <si>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</si>
  <si>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</si>
  <si>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</si>
  <si>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</si>
  <si>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</si>
  <si>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</si>
  <si>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</si>
  <si>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</si>
  <si>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</si>
  <si>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</si>
  <si>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</si>
  <si>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</si>
  <si>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</si>
  <si>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</si>
  <si>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</si>
  <si>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</si>
  <si>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</si>
  <si>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</si>
  <si>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</si>
  <si>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</si>
  <si>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</si>
  <si>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</si>
  <si>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</si>
  <si>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</si>
  <si>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</si>
  <si>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</si>
  <si>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</si>
  <si>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</si>
  <si>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</si>
  <si>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</si>
  <si>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</si>
  <si>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</si>
  <si>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</si>
  <si>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</si>
  <si>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</si>
  <si>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</si>
  <si>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</si>
  <si>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</si>
  <si>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</si>
  <si>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</si>
  <si>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</si>
  <si>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</si>
  <si>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</si>
  <si>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</si>
  <si>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</si>
  <si>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</si>
  <si>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</si>
  <si>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</si>
  <si>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</si>
  <si>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</si>
  <si>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</si>
  <si>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</si>
  <si>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</si>
  <si>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</si>
  <si>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</si>
  <si>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</si>
  <si>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</si>
  <si>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</si>
  <si>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</si>
  <si>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</si>
  <si>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</si>
  <si>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</si>
  <si>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</si>
  <si>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</si>
  <si>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</si>
  <si>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</si>
  <si>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</si>
  <si>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</si>
  <si>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</si>
  <si>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</si>
  <si>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</si>
  <si>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</si>
  <si>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</si>
  <si>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</si>
  <si>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</si>
  <si>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</si>
  <si>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</si>
  <si>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</si>
  <si>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</si>
  <si>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</si>
  <si>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</si>
  <si>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</si>
  <si>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</si>
  <si>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</si>
  <si>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</si>
  <si>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</si>
  <si>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</si>
  <si>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</si>
  <si>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</si>
  <si>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</si>
  <si>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</si>
  <si>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</si>
  <si>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</si>
  <si>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</si>
  <si>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</si>
  <si>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</si>
  <si>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</si>
  <si>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</si>
  <si>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</si>
  <si>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</si>
  <si>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</si>
  <si>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</si>
  <si>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</si>
  <si>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</si>
  <si>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</si>
  <si>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</si>
  <si>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</si>
  <si>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</si>
  <si>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</si>
  <si>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</si>
  <si>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</si>
  <si>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</si>
  <si>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</si>
  <si>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</si>
  <si>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</si>
  <si>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</si>
  <si>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</si>
  <si>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</si>
  <si>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</si>
  <si>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</si>
  <si>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</si>
  <si>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</si>
  <si>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</si>
  <si>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</si>
  <si>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</si>
  <si>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</si>
  <si>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</si>
  <si>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</si>
  <si>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</si>
  <si>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</si>
  <si>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</si>
  <si>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</si>
  <si>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</si>
  <si>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</si>
  <si>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</si>
  <si>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</si>
  <si>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</si>
  <si>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</si>
  <si>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</si>
  <si>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</si>
  <si>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</si>
  <si>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</si>
  <si>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</si>
  <si>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</si>
  <si>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</si>
  <si>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</si>
  <si>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</si>
  <si>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</si>
  <si>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</si>
  <si>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</si>
  <si>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</si>
  <si>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</si>
  <si>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</si>
  <si>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</si>
  <si>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</si>
  <si>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</si>
  <si>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</si>
  <si>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</si>
  <si>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</si>
  <si>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</si>
  <si>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</si>
  <si>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</si>
  <si>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</si>
  <si>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</si>
  <si>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</si>
  <si>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</si>
  <si>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</si>
  <si>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</si>
  <si>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</si>
  <si>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</si>
  <si>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</si>
  <si>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</si>
  <si>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</si>
  <si>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</si>
  <si>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</si>
  <si>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</si>
  <si>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</si>
  <si>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</si>
  <si>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</si>
  <si>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</si>
  <si>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</si>
  <si>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</si>
  <si>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</si>
  <si>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</si>
  <si>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</si>
  <si>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</si>
  <si>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</si>
  <si>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</si>
  <si>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</si>
  <si>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</si>
  <si>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</si>
  <si>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</si>
  <si>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</si>
  <si>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</si>
  <si>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</si>
  <si>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</si>
  <si>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</si>
  <si>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</si>
  <si>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</si>
  <si>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</si>
  <si>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</si>
  <si>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</si>
  <si>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</si>
  <si>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</si>
  <si>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</si>
  <si>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</si>
  <si>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</si>
  <si>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</si>
  <si>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</si>
  <si>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</si>
  <si>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</si>
  <si>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</si>
  <si>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</si>
  <si>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</si>
  <si>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</si>
  <si>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</si>
  <si>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</si>
  <si>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</si>
  <si>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</si>
  <si>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</si>
  <si>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</si>
  <si>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</si>
  <si>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</si>
  <si>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</si>
  <si>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</si>
  <si>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</si>
  <si>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</si>
  <si>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</si>
  <si>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</si>
  <si>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</si>
  <si>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</si>
  <si>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</si>
  <si>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</si>
  <si>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</si>
  <si>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</si>
  <si>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</si>
  <si>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</si>
  <si>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</si>
  <si>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</si>
  <si>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</si>
  <si>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</si>
  <si>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</si>
  <si>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</si>
  <si>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</si>
  <si>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</si>
  <si>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</si>
  <si>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</si>
  <si>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</si>
  <si>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</si>
  <si>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</si>
  <si>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</si>
  <si>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</si>
  <si>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</si>
  <si>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</si>
  <si>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</si>
  <si>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</si>
  <si>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</si>
  <si>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</si>
  <si>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</si>
  <si>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</si>
  <si>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</si>
  <si>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</si>
  <si>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</si>
  <si>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</si>
  <si>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</si>
  <si>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</si>
  <si>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</si>
  <si>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</si>
  <si>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</si>
  <si>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</si>
  <si>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</si>
  <si>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</si>
  <si>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</si>
  <si>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</si>
  <si>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</si>
  <si>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</si>
  <si>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</si>
  <si>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</si>
  <si>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</si>
  <si>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</si>
  <si>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</si>
  <si>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</si>
  <si>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</si>
  <si>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</si>
  <si>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</si>
  <si>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</si>
  <si>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</si>
  <si>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</si>
  <si>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</si>
  <si>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</si>
  <si>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</si>
  <si>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</si>
  <si>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</si>
  <si>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</si>
  <si>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</si>
  <si>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</si>
  <si>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</si>
  <si>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</si>
  <si>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</si>
  <si>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</si>
  <si>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</si>
  <si>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</si>
  <si>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</si>
  <si>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</si>
  <si>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</si>
  <si>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</si>
  <si>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</si>
  <si>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</si>
  <si>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</si>
  <si>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</si>
  <si>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</si>
  <si>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</si>
  <si>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</si>
  <si>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</si>
  <si>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</si>
  <si>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</si>
  <si>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</si>
  <si>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</si>
  <si>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</si>
  <si>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</si>
  <si>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</si>
  <si>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</si>
  <si>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</si>
  <si>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</si>
  <si>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</si>
  <si>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</si>
  <si>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</si>
  <si>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</si>
  <si>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</si>
  <si>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</si>
  <si>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</si>
  <si>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</si>
  <si>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</si>
  <si>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</si>
  <si>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</si>
  <si>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</si>
  <si>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</si>
  <si>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</si>
  <si>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</si>
  <si>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</si>
  <si>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</si>
  <si>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</si>
  <si>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</si>
  <si>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</si>
  <si>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</si>
  <si>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</si>
  <si>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</si>
  <si>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</si>
  <si>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</si>
  <si>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</si>
  <si>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</si>
  <si>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</si>
  <si>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</si>
  <si>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</si>
  <si>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</si>
  <si>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</si>
  <si>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</si>
  <si>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</si>
  <si>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</si>
  <si>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</si>
  <si>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</si>
  <si>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</si>
  <si>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</si>
  <si>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</si>
  <si>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</si>
  <si>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</si>
  <si>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</si>
  <si>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</si>
  <si>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</si>
  <si>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</si>
  <si>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</si>
  <si>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</si>
  <si>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</si>
  <si>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</si>
  <si>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</si>
  <si>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</si>
  <si>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</si>
  <si>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</si>
  <si>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</si>
  <si>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</si>
  <si>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</si>
  <si>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</si>
  <si>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</si>
  <si>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</si>
  <si>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</si>
  <si>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</si>
  <si>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</si>
  <si>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</si>
  <si>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</si>
  <si>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</si>
  <si>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</si>
  <si>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</si>
  <si>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</si>
  <si>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</si>
  <si>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</si>
  <si>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</si>
  <si>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</si>
  <si>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</si>
  <si>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</si>
  <si>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</si>
  <si>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</si>
  <si>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</si>
  <si>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</si>
  <si>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</si>
  <si>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</si>
  <si>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</si>
  <si>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</si>
  <si>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</si>
  <si>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</si>
  <si>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</si>
  <si>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</si>
  <si>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</si>
  <si>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</si>
  <si>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</si>
  <si>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</si>
  <si>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</si>
  <si>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</si>
  <si>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</si>
  <si>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</si>
  <si>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</si>
  <si>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</si>
  <si>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</si>
  <si>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</si>
  <si>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</si>
  <si>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</si>
  <si>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</si>
  <si>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</si>
  <si>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</si>
  <si>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</si>
  <si>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</si>
  <si>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</si>
  <si>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</si>
  <si>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</si>
  <si>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</si>
  <si>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</si>
  <si>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</si>
  <si>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</si>
  <si>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</si>
  <si>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</si>
  <si>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</si>
  <si>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</si>
  <si>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</si>
  <si>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</si>
  <si>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</si>
  <si>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</si>
  <si>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</si>
  <si>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</si>
  <si>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</si>
  <si>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</si>
  <si>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</si>
  <si>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</si>
  <si>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</si>
  <si>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</si>
  <si>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</si>
  <si>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</si>
  <si>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</si>
  <si>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</si>
  <si>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</si>
  <si>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</si>
  <si>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</si>
  <si>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</si>
  <si>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</si>
  <si>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</si>
  <si>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</si>
  <si>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</si>
  <si>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</si>
  <si>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</si>
  <si>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</si>
  <si>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</si>
  <si>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</si>
  <si>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</si>
  <si>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</si>
  <si>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</si>
  <si>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</si>
  <si>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</si>
  <si>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</si>
  <si>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</si>
  <si>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</si>
  <si>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</si>
  <si>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</si>
  <si>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</si>
  <si>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</si>
  <si>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</si>
  <si>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</si>
  <si>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</si>
  <si>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</si>
  <si>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</si>
  <si>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</si>
  <si>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</si>
  <si>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</si>
  <si>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</si>
  <si>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</si>
  <si>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</si>
  <si>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</si>
  <si>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</si>
  <si>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</si>
  <si>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</si>
  <si>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</si>
  <si>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</si>
  <si>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</si>
  <si>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</si>
  <si>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</si>
  <si>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</si>
  <si>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</si>
  <si>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</si>
  <si>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</si>
  <si>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</si>
  <si>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</si>
  <si>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</si>
  <si>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</si>
  <si>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</si>
  <si>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</si>
  <si>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</si>
  <si>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</si>
  <si>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</si>
  <si>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</si>
  <si>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</si>
  <si>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</si>
  <si>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</si>
  <si>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</si>
  <si>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</si>
  <si>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</si>
  <si>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</si>
  <si>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</si>
  <si>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</si>
  <si>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</si>
  <si>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</si>
  <si>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</si>
  <si>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</si>
  <si>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</si>
  <si>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</si>
  <si>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</si>
  <si>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</si>
  <si>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</si>
  <si>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</si>
  <si>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</si>
  <si>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</si>
  <si>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</si>
  <si>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</si>
  <si>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</si>
  <si>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</si>
  <si>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</si>
  <si>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</si>
  <si>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</si>
  <si>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</si>
  <si>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</si>
  <si>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</si>
  <si>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</si>
  <si>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</si>
  <si>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</si>
  <si>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</si>
  <si>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</si>
  <si>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</si>
  <si>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</si>
  <si>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</si>
  <si>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</si>
  <si>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</si>
  <si>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</si>
  <si>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</si>
  <si>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</si>
  <si>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</si>
  <si>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</si>
  <si>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</si>
  <si>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</si>
  <si>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</si>
  <si>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</si>
  <si>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</si>
  <si>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</si>
  <si>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</si>
  <si>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</si>
  <si>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</si>
  <si>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</si>
  <si>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</si>
  <si>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</si>
  <si>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</si>
  <si>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</si>
  <si>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</si>
  <si>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</si>
  <si>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</si>
  <si>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</si>
  <si>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</si>
  <si>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</si>
  <si>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</si>
  <si>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</si>
  <si>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</si>
  <si>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</si>
  <si>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</si>
  <si>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</si>
  <si>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</si>
  <si>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</si>
  <si>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</si>
  <si>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</si>
  <si>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</si>
  <si>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</si>
  <si>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</si>
  <si>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</si>
  <si>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</si>
  <si>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</si>
  <si>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</si>
  <si>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</si>
  <si>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</si>
  <si>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</si>
  <si>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</si>
  <si>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</si>
  <si>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</si>
  <si>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</si>
  <si>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</si>
  <si>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</si>
  <si>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</si>
  <si>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</si>
  <si>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</si>
  <si>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</si>
  <si>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</si>
  <si>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</si>
  <si>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</si>
  <si>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</si>
  <si>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</si>
  <si>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</si>
  <si>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</si>
  <si>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</si>
  <si>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</si>
  <si>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</si>
  <si>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</si>
  <si>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</si>
  <si>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</si>
  <si>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</si>
  <si>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</si>
  <si>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</si>
  <si>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</si>
  <si>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</si>
  <si>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</si>
  <si>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</si>
  <si>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</si>
  <si>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</si>
  <si>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</si>
  <si>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</si>
  <si>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</si>
  <si>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</si>
  <si>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</si>
  <si>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</si>
  <si>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</si>
  <si>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</si>
  <si>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</si>
  <si>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</si>
  <si>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</si>
  <si>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</si>
  <si>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</si>
  <si>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</si>
  <si>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</si>
  <si>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</si>
  <si>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</si>
  <si>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</si>
  <si>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</si>
  <si>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</si>
  <si>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</si>
  <si>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</si>
  <si>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</si>
  <si>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</si>
  <si>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</si>
  <si>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</si>
  <si>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</si>
  <si>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</si>
  <si>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</si>
  <si>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</si>
  <si>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</si>
  <si>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</si>
  <si>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</si>
  <si>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</si>
  <si>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</si>
  <si>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</si>
  <si>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</si>
  <si>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</si>
  <si>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</si>
  <si>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</si>
  <si>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</si>
  <si>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</si>
  <si>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</si>
  <si>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</si>
  <si>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</si>
  <si>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</si>
  <si>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</si>
  <si>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</si>
  <si>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</si>
  <si>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</si>
  <si>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</si>
  <si>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</si>
  <si>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</si>
  <si>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</si>
  <si>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</si>
  <si>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</si>
  <si>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</si>
  <si>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</si>
  <si>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</si>
  <si>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</si>
  <si>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</si>
  <si>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</si>
  <si>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</si>
  <si>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</si>
  <si>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</si>
  <si>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</si>
  <si>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</si>
  <si>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</si>
  <si>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</si>
  <si>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</si>
  <si>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</si>
  <si>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</si>
  <si>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</si>
  <si>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</si>
  <si>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</si>
  <si>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</si>
  <si>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</si>
  <si>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</si>
  <si>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</si>
  <si>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</si>
  <si>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</si>
  <si>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</si>
  <si>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</si>
  <si>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</si>
  <si>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</si>
  <si>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</si>
  <si>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</si>
  <si>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</si>
  <si>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</si>
  <si>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</si>
  <si>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</si>
  <si>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</si>
  <si>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</si>
  <si>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</si>
  <si>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</si>
  <si>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</si>
  <si>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</si>
  <si>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</si>
  <si>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</si>
  <si>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</si>
  <si>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</si>
  <si>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</si>
  <si>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</si>
  <si>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</si>
  <si>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</si>
  <si>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</si>
  <si>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</si>
  <si>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</si>
  <si>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</si>
  <si>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</si>
  <si>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</si>
  <si>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</si>
  <si>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</si>
  <si>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</si>
  <si>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</si>
  <si>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</si>
  <si>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</si>
  <si>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</si>
  <si>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</si>
  <si>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</si>
  <si>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</si>
  <si>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</si>
  <si>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</si>
  <si>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</si>
  <si>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</si>
  <si>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</si>
  <si>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</si>
  <si>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</si>
  <si>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</si>
  <si>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</si>
  <si>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</si>
  <si>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</si>
  <si>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</si>
  <si>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</si>
  <si>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</si>
  <si>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</si>
  <si>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</si>
  <si>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</si>
  <si>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</si>
  <si>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</si>
  <si>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</si>
  <si>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</si>
  <si>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</si>
  <si>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</si>
  <si>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</si>
  <si>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</si>
  <si>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</si>
  <si>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</si>
  <si>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</si>
  <si>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</si>
  <si>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</si>
  <si>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</si>
  <si>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</si>
  <si>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</si>
  <si>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</si>
  <si>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</si>
  <si>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</si>
  <si>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</si>
  <si>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</si>
  <si>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</si>
  <si>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</si>
  <si>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</si>
  <si>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</si>
  <si>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</si>
  <si>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</si>
  <si>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</si>
  <si>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</si>
  <si>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</si>
  <si>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</si>
  <si>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</si>
  <si>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</si>
  <si>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</si>
  <si>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</si>
  <si>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</si>
  <si>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</si>
  <si>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</si>
  <si>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</si>
  <si>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</si>
  <si>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</si>
  <si>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</si>
  <si>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</si>
  <si>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</si>
  <si>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</si>
  <si>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</si>
  <si>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</si>
  <si>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</si>
  <si>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</si>
  <si>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</si>
  <si>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</si>
  <si>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</si>
  <si>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</si>
  <si>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</si>
  <si>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</si>
  <si>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</si>
  <si>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</si>
  <si>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</si>
  <si>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</si>
  <si>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</si>
  <si>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</si>
  <si>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</si>
  <si>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</si>
  <si>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</si>
  <si>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</si>
  <si>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</si>
  <si>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</si>
  <si>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</si>
  <si>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</si>
  <si>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</si>
  <si>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</si>
  <si>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</si>
  <si>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</si>
  <si>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</si>
  <si>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</si>
  <si>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</si>
  <si>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</si>
  <si>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</si>
  <si>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</si>
  <si>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</si>
  <si>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</si>
  <si>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</si>
  <si>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</si>
  <si>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</si>
  <si>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</si>
  <si>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</si>
  <si>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</si>
  <si>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</si>
  <si>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</si>
  <si>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</si>
  <si>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</si>
  <si>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</si>
  <si>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</si>
  <si>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</si>
  <si>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</si>
  <si>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</si>
  <si>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</si>
  <si>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</si>
  <si>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</si>
  <si>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</si>
  <si>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</si>
  <si>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</si>
  <si>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</si>
  <si>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</si>
  <si>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</si>
  <si>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</si>
  <si>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</si>
  <si>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</si>
  <si>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</si>
  <si>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</si>
  <si>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</si>
  <si>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</si>
  <si>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</si>
  <si>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</si>
  <si>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</si>
  <si>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</si>
  <si>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</si>
  <si>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</si>
  <si>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</si>
  <si>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</si>
  <si>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</si>
  <si>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</si>
  <si>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</si>
  <si>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</si>
  <si>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</si>
  <si>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</si>
  <si>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</si>
  <si>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</si>
  <si>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</si>
  <si>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</si>
  <si>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</si>
  <si>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</si>
  <si>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</si>
  <si>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</si>
  <si>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</si>
  <si>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</si>
  <si>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</si>
  <si>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</si>
  <si>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</si>
  <si>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</si>
  <si>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</si>
  <si>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</si>
  <si>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</si>
  <si>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</si>
  <si>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</si>
  <si>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</si>
  <si>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</si>
  <si>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</si>
  <si>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</si>
  <si>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</si>
  <si>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</si>
  <si>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</si>
  <si>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</si>
  <si>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</si>
  <si>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</si>
  <si>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</si>
  <si>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</si>
  <si>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</si>
  <si>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</si>
  <si>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</si>
  <si>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</si>
  <si>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</si>
  <si>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</si>
  <si>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</si>
  <si>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</si>
  <si>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</si>
  <si>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</si>
  <si>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</si>
  <si>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</si>
  <si>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</si>
  <si>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</si>
  <si>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</si>
  <si>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</si>
  <si>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</si>
  <si>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</si>
  <si>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</si>
  <si>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</si>
  <si>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</si>
  <si>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</si>
  <si>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</si>
  <si>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</si>
  <si>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</si>
  <si>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</si>
  <si>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</si>
  <si>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</si>
  <si>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</si>
  <si>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</si>
  <si>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</si>
  <si>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</si>
  <si>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</si>
  <si>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</si>
  <si>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</si>
  <si>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</si>
  <si>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</si>
  <si>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</si>
  <si>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</si>
  <si>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</si>
  <si>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</si>
  <si>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</si>
  <si>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</si>
  <si>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</si>
  <si>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</si>
  <si>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</si>
  <si>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</si>
  <si>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</si>
  <si>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</si>
  <si>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</si>
  <si>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</si>
  <si>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</si>
  <si>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</si>
  <si>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</si>
  <si>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</si>
  <si>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</si>
  <si>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</si>
  <si>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</si>
  <si>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</si>
  <si>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</si>
  <si>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</si>
  <si>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</si>
  <si>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</si>
  <si>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</si>
  <si>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</si>
  <si>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</si>
  <si>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</si>
  <si>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</si>
  <si>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</si>
  <si>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</si>
  <si>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</si>
  <si>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</si>
  <si>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</si>
  <si>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</si>
  <si>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</si>
  <si>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</si>
  <si>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</si>
  <si>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</si>
  <si>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</si>
  <si>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</si>
  <si>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</si>
  <si>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</si>
  <si>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</si>
  <si>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</si>
  <si>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</si>
  <si>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</si>
  <si>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</si>
  <si>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</si>
  <si>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</si>
  <si>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</si>
  <si>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</si>
  <si>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</si>
  <si>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</si>
  <si>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</si>
  <si>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</si>
  <si>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</si>
  <si>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</si>
  <si>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</si>
  <si>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</si>
  <si>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</si>
  <si>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</si>
  <si>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</si>
  <si>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</si>
  <si>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</si>
  <si>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</si>
  <si>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</si>
  <si>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</si>
  <si>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</si>
  <si>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</si>
  <si>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</si>
  <si>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</si>
  <si>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</si>
  <si>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</si>
  <si>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</si>
  <si>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</si>
  <si>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</si>
  <si>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</si>
  <si>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</si>
  <si>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</si>
  <si>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</si>
  <si>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</si>
  <si>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</si>
  <si>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</si>
  <si>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</si>
  <si>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</si>
  <si>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</si>
  <si>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</si>
  <si>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</si>
  <si>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</si>
  <si>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</si>
  <si>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</si>
  <si>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</si>
  <si>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</si>
  <si>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</si>
  <si>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</si>
  <si>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</si>
  <si>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</si>
  <si>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</si>
  <si>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</si>
  <si>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</si>
  <si>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</si>
  <si>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</si>
  <si>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</si>
  <si>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</si>
  <si>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</si>
  <si>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</si>
  <si>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</si>
  <si>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</si>
  <si>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</si>
  <si>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</si>
  <si>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</si>
  <si>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</si>
  <si>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</si>
  <si>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</si>
  <si>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</si>
  <si>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</si>
  <si>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</si>
  <si>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</si>
  <si>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</si>
  <si>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</si>
  <si>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</si>
  <si>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</si>
  <si>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</si>
  <si>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</si>
  <si>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</si>
  <si>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</si>
  <si>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</si>
  <si>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</si>
  <si>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</si>
  <si>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</si>
  <si>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</si>
  <si>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</si>
  <si>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</si>
  <si>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</si>
  <si>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</si>
  <si>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</si>
  <si>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</si>
  <si>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</si>
  <si>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</si>
  <si>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</si>
  <si>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</si>
  <si>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</si>
  <si>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</si>
  <si>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</si>
  <si>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</si>
  <si>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</si>
  <si>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</si>
  <si>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</si>
  <si>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</si>
  <si>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</si>
  <si>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</si>
  <si>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</si>
  <si>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</si>
  <si>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</si>
  <si>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</si>
  <si>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</si>
  <si>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</si>
  <si>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</si>
  <si>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</si>
  <si>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</si>
  <si>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</si>
  <si>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</si>
  <si>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</si>
  <si>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</si>
  <si>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</si>
  <si>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</si>
  <si>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</si>
  <si>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</si>
  <si>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</si>
  <si>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</si>
  <si>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</si>
  <si>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</si>
  <si>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</si>
  <si>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</si>
  <si>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</si>
  <si>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</si>
  <si>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</si>
  <si>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</si>
  <si>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</si>
  <si>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</si>
  <si>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</si>
  <si>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</si>
  <si>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</si>
  <si>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</si>
  <si>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</si>
  <si>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</si>
  <si>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</si>
  <si>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</si>
  <si>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</si>
  <si>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</si>
  <si>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</si>
  <si>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</si>
  <si>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</si>
  <si>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</si>
  <si>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</si>
  <si>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</si>
  <si>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</si>
  <si>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</si>
  <si>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</si>
  <si>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</si>
  <si>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</si>
  <si>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</si>
  <si>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</si>
  <si>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</si>
  <si>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</si>
  <si>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</si>
  <si>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</si>
  <si>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</si>
  <si>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</si>
  <si>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</si>
  <si>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</si>
  <si>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</si>
  <si>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</si>
  <si>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</si>
  <si>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</si>
  <si>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</si>
  <si>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</si>
  <si>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</si>
  <si>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</si>
  <si>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</si>
  <si>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</si>
  <si>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</si>
  <si>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</si>
  <si>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</si>
  <si>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</si>
  <si>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</si>
  <si>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</si>
  <si>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</si>
  <si>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</si>
  <si>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</si>
  <si>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</si>
  <si>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</si>
  <si>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</si>
  <si>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</si>
  <si>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</si>
  <si>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</si>
  <si>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</si>
  <si>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</si>
  <si>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</si>
  <si>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</si>
  <si>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</si>
  <si>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</si>
  <si>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</si>
  <si>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</si>
  <si>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</si>
  <si>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</si>
  <si>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</si>
  <si>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</si>
  <si>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</si>
  <si>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</si>
  <si>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</si>
  <si>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</si>
  <si>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</si>
  <si>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</si>
  <si>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</si>
  <si>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</si>
  <si>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</si>
  <si>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</si>
  <si>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</si>
  <si>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</si>
  <si>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</si>
  <si>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</si>
  <si>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</si>
  <si>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</si>
  <si>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</si>
  <si>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</si>
  <si>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</si>
  <si>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</si>
  <si>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</si>
  <si>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</si>
  <si>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</si>
  <si>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</si>
  <si>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</si>
  <si>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</si>
  <si>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</si>
  <si>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</si>
  <si>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</si>
  <si>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</si>
  <si>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</si>
  <si>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</si>
  <si>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</si>
  <si>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</si>
  <si>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</si>
  <si>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</si>
  <si>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</si>
  <si>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</si>
  <si>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</si>
  <si>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</si>
  <si>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</si>
  <si>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</si>
  <si>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</si>
  <si>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</si>
  <si>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</si>
  <si>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</si>
  <si>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</si>
  <si>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</si>
  <si>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</si>
  <si>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</si>
  <si>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</si>
  <si>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</si>
  <si>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</si>
  <si>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</si>
  <si>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</si>
  <si>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</si>
  <si>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</si>
  <si>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</si>
  <si>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</si>
  <si>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</si>
  <si>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</si>
  <si>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</si>
  <si>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</si>
  <si>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</si>
  <si>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</si>
  <si>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</si>
  <si>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</si>
  <si>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</si>
  <si>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</si>
  <si>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</si>
  <si>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</si>
  <si>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</si>
  <si>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</si>
  <si>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</si>
  <si>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</si>
  <si>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</si>
  <si>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</si>
  <si>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</si>
  <si>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</si>
  <si>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</si>
  <si>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</si>
  <si>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</si>
  <si>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</si>
  <si>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</si>
  <si>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</si>
  <si>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</si>
  <si>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</si>
  <si>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</si>
  <si>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</si>
  <si>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</si>
  <si>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</si>
  <si>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</si>
  <si>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</si>
  <si>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</si>
  <si>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</si>
  <si>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</si>
  <si>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</si>
  <si>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</si>
  <si>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</si>
  <si>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</si>
  <si>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</si>
  <si>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</si>
  <si>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</si>
  <si>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</si>
  <si>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</si>
  <si>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</si>
  <si>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</si>
  <si>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</si>
  <si>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</si>
  <si>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</si>
  <si>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</si>
  <si>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</si>
  <si>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</si>
  <si>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</si>
  <si>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</si>
  <si>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</si>
  <si>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</si>
  <si>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</si>
  <si>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</si>
  <si>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</si>
  <si>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</si>
  <si>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</si>
  <si>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</si>
  <si>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</si>
  <si>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</si>
  <si>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</si>
  <si>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</si>
  <si>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</si>
  <si>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</si>
  <si>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</si>
  <si>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</si>
  <si>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</si>
  <si>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</si>
  <si>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</si>
  <si>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</si>
  <si>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</si>
  <si>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</si>
  <si>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</si>
  <si>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</si>
  <si>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</si>
  <si>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</si>
  <si>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</si>
  <si>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</si>
  <si>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</si>
  <si>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</si>
  <si>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</si>
  <si>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</si>
  <si>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</si>
  <si>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</si>
  <si>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</si>
  <si>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</si>
  <si>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</si>
  <si>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</si>
  <si>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</si>
  <si>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</si>
  <si>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</si>
  <si>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</si>
  <si>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</si>
  <si>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</si>
  <si>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</si>
  <si>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</si>
  <si>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</si>
  <si>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</si>
  <si>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</si>
  <si>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</si>
  <si>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</si>
  <si>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</si>
  <si>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</si>
  <si>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</si>
  <si>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</si>
  <si>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</si>
  <si>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</si>
  <si>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</si>
  <si>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</si>
  <si>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</si>
  <si>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</si>
  <si>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</si>
  <si>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</si>
  <si>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</si>
  <si>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</si>
  <si>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</si>
  <si>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</si>
  <si>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</si>
  <si>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</si>
  <si>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</si>
  <si>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</si>
  <si>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</si>
  <si>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</si>
  <si>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</si>
  <si>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</si>
  <si>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</si>
  <si>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</si>
  <si>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</si>
  <si>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</si>
  <si>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</si>
  <si>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</si>
  <si>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</si>
  <si>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</si>
  <si>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</si>
  <si>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</si>
  <si>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</si>
  <si>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</si>
  <si>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</si>
  <si>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</si>
  <si>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</si>
  <si>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</si>
  <si>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</si>
  <si>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</si>
  <si>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</si>
  <si>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</si>
  <si>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</si>
  <si>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</si>
  <si>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</si>
  <si>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</si>
  <si>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</si>
  <si>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</si>
  <si>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</si>
  <si>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</si>
  <si>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</si>
  <si>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</si>
  <si>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</si>
  <si>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</si>
  <si>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</si>
  <si>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</si>
  <si>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</si>
  <si>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</si>
  <si>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</si>
  <si>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</si>
  <si>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</si>
  <si>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</si>
  <si>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</si>
  <si>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</si>
  <si>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</si>
  <si>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</si>
  <si>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</si>
  <si>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</si>
  <si>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</si>
  <si>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</si>
  <si>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</si>
  <si>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</si>
  <si>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</si>
  <si>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</si>
  <si>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</si>
  <si>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</si>
  <si>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</si>
  <si>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</si>
  <si>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</si>
  <si>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</si>
  <si>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</si>
  <si>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</si>
  <si>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</si>
  <si>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</si>
  <si>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</si>
  <si>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</si>
  <si>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</si>
  <si>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</si>
  <si>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</si>
  <si>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</si>
  <si>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</si>
  <si>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</si>
  <si>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</si>
  <si>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</si>
  <si>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</si>
  <si>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</si>
  <si>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</si>
  <si>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</si>
  <si>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</si>
  <si>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</si>
  <si>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</si>
  <si>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</si>
  <si>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</si>
  <si>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</si>
  <si>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</si>
  <si>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</si>
  <si>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</si>
  <si>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</si>
  <si>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</si>
  <si>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</si>
  <si>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</si>
  <si>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</si>
  <si>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</si>
  <si>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</si>
  <si>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</si>
  <si>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</si>
  <si>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</si>
  <si>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</si>
  <si>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</si>
  <si>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</si>
  <si>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</si>
  <si>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</si>
  <si>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</si>
  <si>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</si>
  <si>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</si>
  <si>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</si>
  <si>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</si>
  <si>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</si>
  <si>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</si>
  <si>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</si>
  <si>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</si>
  <si>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</si>
  <si>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PCM-20251005-00000990</t>
  </si>
  <si>
    <t>Access issue, located inside Airport, need special arrangement.</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</si>
  <si>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</si>
  <si>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</si>
  <si>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</si>
  <si>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</si>
  <si>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</si>
  <si>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</si>
  <si>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</si>
  <si>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</si>
  <si>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PCM-20251005-00000765</t>
  </si>
  <si>
    <t>EM team at site checking</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</si>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</sst>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4" totalsRowShown="0" headerRowDxfId="157" dataDxfId="156" headerRowBorderDxfId="154" tableBorderDxfId="155" totalsRowBorderDxfId="153">
  <autoFilter ref="A1:CJ3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272.24457025463198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45935.192996180558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45935.192996180558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45935.192996180558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45935.192996180558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45935.192996180558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45935.192996180558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45935.192996180558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45935.192996180558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45935.192996180558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45935.192996180558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45935.192996180558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45935.192996180558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45935.192996180558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45935.192996180558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45935.192996180558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45935.192996180558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45935.192996180558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45935.192996180558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45935.192996180558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45935.192996180558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45935.192996180558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45935.192996180558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45935.192996180558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45935.192996180558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45935.192996180558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45935.192996180558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45935.192996180558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45935.192996180558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45935.192996180558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45935.192996180558</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46784F1C-F4F1-43A4-87C4-DA01887B929F}"/>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4"/>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243.54121377314732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128.46591284722672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110.19315821759665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45935.192996180558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45935.192996180558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45935.192996180558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45935.192996180558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45935.192996180558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45935.192996180558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45935.192996180558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45935.192996180558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45935.192996180558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45935.192996180558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45935.192996180558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45935.192996180558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45935.192996180558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45935.192996180558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45935.192996180558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45935.192996180558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45935.192996180558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45935.192996180558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45935.192996180558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45935.192996180558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45935.192996180558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45935.192996180558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45935.192996180558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45935.192996180558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45935.192996180558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45935.192996180558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45935.192996180558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45935.192996180558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45935.192996180558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45935.192996180558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45935.192996180558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45935.192996180558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45935.192996180558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45935.192996180558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45935.192996180558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45935.192996180558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45935.192996180558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45935.192996180558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45935.192996180558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45935.192996180558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45935.192996180558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45935.192996180558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45935.192996180558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45935.192996180558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45935.192996180558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45935.192996180558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45935.192996180558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45935.192996180558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45935.192996180558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45935.192996180558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45935.192996180558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45935.192996180558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45935.192996180558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45935.192996180558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45935.192996180558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45935.192996180558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45935.192996180558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45935.192996180558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45935.192996180558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45935.192996180558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45935.192996180558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45935.192996180558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45935.192996180558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45935.192996180558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45935.192996180558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45935.192996180558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45935.192996180558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45935.192996180558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45935.192996180558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45935.192996180558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45935.192996180558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45935.192996180558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45935.192996180558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45935.192996180558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45935.192996180558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45935.192996180558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45935.192996180558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45935.192996180558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45935.192996180558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45935.192996180558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45935.192996180558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45935.192996180558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45935.192996180558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45935.192996180558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45935.192996180558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45935.192996180558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45935.192996180558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45935.192996180558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45935.192996180558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45935.192996180558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45935.192996180558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45935.192996180558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45935.192996180558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45935.192996180558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45935.192996180558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45935.192996180558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45935.192996180558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45935.192996180558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45935.192996180558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45935.192996180558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45935.192996180558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45935.192996180558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45935.192996180558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45935.192996180558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45935.192996180558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45935.192996180558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45935.192996180558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45935.192996180558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45935.192996180558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45935.192996180558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45935.192996180558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45935.192996180558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45935.192996180558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45935.192996180558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45935.192996180558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45935.192996180558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45935.192996180558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45935.192996180558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45935.192996180558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45935.192996180558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45935.192996180558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45935.192996180558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45935.192996180558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45935.192996180558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45935.192996180558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45935.192996180558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45935.192996180558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45935.192996180558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45935.192996180558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45935.192996180558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45935.192996180558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45935.192996180558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45935.192996180558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45935.192996180558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45935.192996180558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45935.192996180558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45935.192996180558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45935.192996180558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45935.192996180558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45935.192996180558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45935.192996180558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45935.192996180558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45935.192996180558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45935.192996180558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45935.192996180558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45935.192996180558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45935.192996180558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45935.192996180558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45935.192996180558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45935.192996180558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45935.192996180558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45935.192996180558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45935.192996180558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45935.192996180558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45935.192996180558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45935.192996180558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45935.192996180558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45935.192996180558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45935.192996180558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45935.192996180558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45935.192996180558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45935.192996180558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45935.192996180558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45935.192996180558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45935.192996180558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45935.192996180558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45935.192996180558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45935.192996180558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45935.192996180558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45935.192996180558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45935.192996180558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45935.192996180558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45935.192996180558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45935.192996180558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45935.192996180558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45935.192996180558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45935.192996180558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45935.192996180558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45935.192996180558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45935.192996180558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45935.192996180558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45935.192996180558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45935.192996180558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45935.192996180558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45935.192996180558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45935.192996180558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45935.192996180558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45935.192996180558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45935.192996180558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45935.192996180558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45935.192996180558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45935.192996180558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45935.192996180558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45935.192996180558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45935.192996180558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45935.192996180558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45935.192996180558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45935.192996180558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45935.192996180558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45935.192996180558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45935.192996180558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45935.192996180558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45935.192996180558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45935.192996180558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45935.192996180558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45935.192996180558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45935.192996180558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45935.192996180558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45935.192996180558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45935.192996180558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45935.192996180558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45935.192996180558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45935.192996180558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45935.192996180558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45935.192996180558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45935.192996180558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45935.192996180558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45935.192996180558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45935.192996180558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45935.192996180558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45935.192996180558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45935.192996180558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45935.192996180558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45935.192996180558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45935.192996180558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45935.192996180558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45935.192996180558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45935.192996180558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45935.192996180558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45935.192996180558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45935.192996180558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45935.192996180558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45935.192996180558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45935.192996180558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45935.192996180558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45935.192996180558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45935.192996180558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45935.192996180558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45935.192996180558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45935.192996180558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45935.192996180558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45935.192996180558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45935.192996180558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45935.192996180558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45935.192996180558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45935.192996180558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45935.192996180558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45935.192996180558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45935.192996180558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45935.192996180558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45935.192996180558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45935.192996180558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45935.192996180558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45935.192996180558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45935.192996180558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45935.192996180558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45935.192996180558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45935.192996180558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45935.192996180558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45935.192996180558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45935.192996180558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45935.192996180558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45935.192996180558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45935.192996180558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45935.192996180558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45935.192996180558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45935.192996180558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45935.192996180558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45935.192996180558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45935.192996180558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45935.192996180558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45935.192996180558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45935.192996180558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45935.192996180558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45935.192996180558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45935.192996180558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45935.192996180558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45935.192996180558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45935.192996180558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45935.192996180558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45935.192996180558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45935.192996180558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45935.192996180558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45935.192996180558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45935.192996180558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45935.192996180558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45935.192996180558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45935.192996180558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45935.192996180558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45935.192996180558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45935.192996180558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45935.192996180558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45935.192996180558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45935.192996180558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45935.192996180558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45935.192996180558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45935.192996180558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45935.192996180558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45935.192996180558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45935.192996180558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45935.192996180558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45935.192996180558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45935.192996180558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45935.192996180558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45935.192996180558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45935.192996180558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45935.192996180558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45935.192996180558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45935.192996180558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sheetData>
  <dataValidations count="2">
    <dataValidation allowBlank="1" showInputMessage="1" showErrorMessage="1" sqref="E1" xr:uid="{4D935161-CDD3-4592-B877-3FB59C99E142}"/>
    <dataValidation type="list" allowBlank="1" showInputMessage="1" showErrorMessage="1" sqref="E3:E3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45935.192996180558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45935.192996180558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45935.192996180558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45935.192996180558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45935.192996180558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45935.192996180558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45935.192996180558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45935.192996180558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45935.192996180558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45935.192996180558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45935.192996180558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45935.192996180558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45935.192996180558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45935.192996180558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45935.192996180558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45935.192996180558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45935.192996180558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45935.192996180558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45935.192996180558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45935.192996180558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45935.192996180558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45935.192996180558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45935.192996180558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45935.192996180558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45935.192996180558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45935.192996180558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45935.192996180558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45935.192996180558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45935.192996180558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45935.192996180558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45935.192996180558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45935.192996180558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45935.192996180558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45935.192996180558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45935.192996180558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45935.192996180558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45935.192996180558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45935.192996180558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45935.192996180558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45935.192996180558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45935.192996180558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45935.192996180558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45935.192996180558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45935.192996180558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45935.192996180558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45935.192996180558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45935.192996180558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45935.192996180558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45935.192996180558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45935.192996180558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45935.192996180558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45935.192996180558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45935.192996180558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45935.192996180558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45935.192996180558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45935.192996180558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45935.192996180558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45935.192996180558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45935.192996180558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45935.192996180558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45935.192996180558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45935.192996180558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45935.192996180558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45935.192996180558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45935.192996180558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45935.192996180558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45935.192996180558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45935.192996180558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45935.192996180558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45935.192996180558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45935.192996180558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45935.192996180558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45935.192996180558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45935.192996180558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45935.192996180558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45935.192996180558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45935.192996180558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45935.192996180558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45935.192996180558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45935.192996180558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45935.192996180558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45935.192996180558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45935.192996180558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45935.192996180558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45935.192996180558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45935.192996180558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45935.192996180558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45935.192996180558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45935.192996180558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45935.192996180558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45935.192996180558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45935.192996180558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45935.192996180558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45935.192996180558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45935.192996180558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45935.192996180558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45935.192996180558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45935.192996180558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45935.192996180558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45935.192996180558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45935.192996180558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45935.192996180558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45935.192996180558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45935.192996180558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45935.192996180558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45935.192996180558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45935.192996180558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45935.192996180558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45935.192996180558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45935.192996180558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45935.192996180558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45935.192996180558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45935.192996180558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45935.192996180558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45935.192996180558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45935.192996180558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45935.192996180558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45935.192996180558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45935.192996180558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45935.192996180558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45935.192996180558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45935.192996180558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45935.192996180558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45935.192996180558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45935.192996180558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45935.192996180558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45935.192996180558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45935.192996180558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45935.192996180558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45935.192996180558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45935.192996180558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45935.192996180558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45935.192996180558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45935.192996180558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45935.192996180558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45935.192996180558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45935.192996180558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45935.192996180558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45935.192996180558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45935.192996180558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45935.192996180558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45935.192996180558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45935.192996180558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45935.192996180558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45935.192996180558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45935.192996180558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45935.192996180558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45935.192996180558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45935.192996180558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45935.192996180558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45935.192996180558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45935.192996180558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45935.192996180558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45935.192996180558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45935.192996180558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45935.192996180558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45935.192996180558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45935.192996180558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45935.192996180558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45935.192996180558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45935.192996180558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45935.192996180558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45935.192996180558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45935.192996180558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45935.192996180558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45935.192996180558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45935.192996180558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45935.192996180558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45935.192996180558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45935.192996180558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45935.192996180558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45935.192996180558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45935.192996180558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45935.192996180558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45935.192996180558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45935.192996180558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45935.192996180558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45935.192996180558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45935.192996180558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45935.192996180558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45935.192996180558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45935.192996180558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45935.192996180558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45935.192996180558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45935.192996180558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45935.192996180558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45935.192996180558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45935.192996180558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45935.192996180558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45935.192996180558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45935.192996180558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45935.192996180558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45935.192996180558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45935.192996180558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45935.192996180558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45935.192996180558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45935.192996180558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45935.192996180558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45935.192996180558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45935.192996180558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45935.192996180558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45935.192996180558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45935.192996180558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45935.192996180558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45935.192996180558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45935.192996180558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45935.192996180558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45935.192996180558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45935.192996180558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45935.192996180558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45935.192996180558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45935.192996180558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45935.192996180558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45935.192996180558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45935.192996180558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45935.192996180558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45935.192996180558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45935.192996180558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45935.192996180558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45935.192996180558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45935.192996180558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45935.192996180558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45935.192996180558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45935.192996180558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45935.192996180558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45935.192996180558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45935.192996180558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45935.192996180558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45935.192996180558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45935.192996180558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45935.192996180558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45935.192996180558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45935.192996180558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45935.192996180558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45935.192996180558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45935.192996180558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45935.192996180558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45935.192996180558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45935.192996180558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45935.192996180558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45935.192996180558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45935.192996180558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45935.192996180558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45935.192996180558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45935.192996180558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45935.192996180558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45935.192996180558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45935.192996180558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45935.192996180558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45935.192996180558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45935.192996180558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45935.192996180558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45935.192996180558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45935.192996180558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45935.192996180558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45935.192996180558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45935.192996180558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45935.192996180558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45935.192996180558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45935.192996180558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45935.192996180558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45935.192996180558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45935.192996180558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45935.192996180558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45935.192996180558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45935.192996180558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45935.192996180558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45935.192996180558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45935.192996180558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45935.192996180558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45935.192996180558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45935.192996180558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45935.192996180558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45935.192996180558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45935.192996180558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45935.192996180558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45935.192996180558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45935.192996180558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45935.192996180558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45935.192996180558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45935.192996180558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45935.192996180558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45935.192996180558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45935.192996180558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45935.192996180558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45935.192996180558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45935.192996180558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45935.192996180558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45935.192996180558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45935.192996180558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45935.192996180558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45935.192996180558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45935.192996180558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45935.192996180558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45935.192996180558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45935.192996180558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45935.192996180558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45935.192996180558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45935.192996180558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45935.192996180558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45935.192996180558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45935.192996180558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45935.192996180558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45935.192996180558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45935.192996180558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45935.192996180558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45935.192996180558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45935.192996180558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45935.192996180558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45935.192996180558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45935.192996180558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45935.192996180558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45935.192996180558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45935.192996180558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45935.192996180558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45935.192996180558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45935.192996180558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45935.192996180558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45935.192996180558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45935.192996180558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45935.192996180558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45935.192996180558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45935.192996180558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45935.192996180558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45935.192996180558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45935.192996180558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45935.192996180558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45935.192996180558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45935.192996180558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45935.192996180558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45935.192996180558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45935.192996180558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45935.192996180558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45935.192996180558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45935.192996180558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45935.192996180558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45935.192996180558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45935.192996180558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45935.192996180558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45935.192996180558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45935.192996180558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45935.192996180558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45935.192996180558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45935.192996180558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45935.192996180558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45935.192996180558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45935.192996180558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45935.192996180558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45935.192996180558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45935.192996180558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45935.192996180558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45935.192996180558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45935.192996180558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45935.192996180558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45935.192996180558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45935.192996180558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45935.192996180558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45935.192996180558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45935.192996180558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45935.192996180558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45935.192996180558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45935.192996180558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45935.192996180558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45935.192996180558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45935.192996180558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45935.192996180558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45935.192996180558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45935.192996180558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45935.192996180558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45935.192996180558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45935.192996180558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45935.192996180558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45935.192996180558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45935.192996180558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45935.192996180558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45935.192996180558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45935.192996180558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45935.192996180558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45935.192996180558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45935.192996180558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45935.192996180558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45935.192996180558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45935.192996180558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45935.192996180558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45935.192996180558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45935.192996180558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45935.192996180558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45935.192996180558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45935.192996180558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45935.192996180558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45935.192996180558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45935.192996180558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45935.192996180558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45935.192996180558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45935.192996180558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45935.192996180558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45935.192996180558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45935.192996180558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45935.192996180558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45935.192996180558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45935.192996180558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45935.192996180558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45935.192996180558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45935.192996180558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45935.192996180558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45935.192996180558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45935.192996180558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45935.192996180558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45935.192996180558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45935.192996180558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45935.192996180558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45935.192996180558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45935.192996180558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45935.192996180558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45935.192996180558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45935.192996180558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45935.192996180558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45935.192996180558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45935.192996180558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45935.192996180558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45935.192996180558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45935.192996180558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45935.192996180558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45935.192996180558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45935.192996180558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45935.192996180558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45935.192996180558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45935.192996180558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45935.192996180558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45935.192996180558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45935.192996180558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45935.192996180558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45935.192996180558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45935.192996180558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45935.192996180558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45935.192996180558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45935.192996180558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45935.192996180558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45935.192996180558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45935.192996180558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45935.192996180558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45935.192996180558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45935.192996180558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45935.192996180558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45935.192996180558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45935.192996180558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45935.192996180558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45935.192996180558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45935.192996180558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45935.192996180558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45935.192996180558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45935.192996180558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45935.192996180558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45935.192996180558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45935.192996180558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45935.192996180558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45935.192996180558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45935.192996180558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45935.192996180558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45935.192996180558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45935.192996180558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45935.192996180558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45935.192996180558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45935.192996180558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45935.192996180558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45935.192996180558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45935.192996180558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45935.192996180558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45935.192996180558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45935.192996180558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45935.192996180558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45935.192996180558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45935.192996180558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45935.192996180558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45935.192996180558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45935.192996180558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45935.192996180558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45935.192996180558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45935.192996180558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45935.192996180558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45935.192996180558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45935.192996180558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45935.192996180558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45935.192996180558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45935.192996180558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45935.192996180558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45935.192996180558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45935.192996180558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45935.192996180558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45935.192996180558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45935.192996180558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45935.192996180558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45935.192996180558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45935.192996180558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45935.192996180558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45935.192996180558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45935.192996180558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45935.192996180558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45935.192996180558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45935.192996180558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45935.192996180558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45935.192996180558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45935.192996180558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45935.192996180558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45935.192996180558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45935.192996180558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45935.192996180558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45935.192996180558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45935.192996180558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45935.192996180558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45935.192996180558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45935.192996180558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45935.192996180558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45935.192996180558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45935.192996180558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45935.192996180558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45935.192996180558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45935.192996180558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45935.192996180558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45935.192996180558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45935.192996180558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45935.192996180558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45935.192996180558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45935.192996180558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45935.192996180558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45935.192996180558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45935.192996180558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45935.192996180558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45935.192996180558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45935.192996180558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45935.192996180558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45935.192996180558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45935.192996180558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45935.192996180558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45935.192996180558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45935.192996180558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45935.192996180558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45935.192996180558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45935.192996180558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45935.192996180558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45935.192996180558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45935.192996180558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45935.192996180558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45935.192996180558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45935.192996180558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45935.192996180558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45935.192996180558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45935.192996180558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45935.192996180558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45935.192996180558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45935.192996180558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45935.192996180558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45935.192996180558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45935.192996180558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45935.192996180558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45935.192996180558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45935.192996180558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45935.192996180558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45935.192996180558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45935.192996180558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45935.192996180558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45935.192996180558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45935.192996180558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45935.192996180558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45935.192996180558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45935.192996180558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45935.192996180558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45935.192996180558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45935.192996180558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45935.192996180558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45935.192996180558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45935.192996180558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45935.192996180558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45935.192996180558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45935.192996180558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45935.192996180558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45935.192996180558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45935.192996180558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45935.192996180558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45935.192996180558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45935.192996180558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45935.192996180558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45935.192996180558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45935.192996180558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45935.192996180558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45935.192996180558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45935.192996180558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45935.192996180558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45935.192996180558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45935.192996180558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45935.192996180558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45935.192996180558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45935.192996180558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45935.192996180558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45935.192996180558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45935.192996180558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45935.192996180558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45935.192996180558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45935.192996180558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45935.192996180558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45935.192996180558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45935.192996180558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45935.192996180558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45935.192996180558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45935.192996180558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45935.192996180558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45935.192996180558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45935.192996180558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45935.192996180558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45935.192996180558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45935.192996180558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45935.192996180558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45935.192996180558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45935.192996180558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45935.192996180558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45935.192996180558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45935.192996180558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45935.192996180558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45935.192996180558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45935.192996180558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45935.192996180558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45935.192996180558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45935.192996180558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45935.192996180558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45935.192996180558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45935.192996180558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45935.192996180558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45935.192996180558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45935.192996180558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45935.192996180558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45935.192996180558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45935.192996180558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45935.192996180558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45935.192996180558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45935.192996180558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45935.192996180558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45935.192996180558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45935.192996180558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45935.192996180558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45935.192996180558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45935.192996180558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45935.192996180558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45935.192996180558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45935.192996180558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45935.192996180558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45935.192996180558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45935.192996180558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45935.192996180558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45935.192996180558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45935.192996180558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45935.192996180558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45935.192996180558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45935.192996180558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45935.192996180558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45935.192996180558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45935.192996180558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45935.192996180558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45935.192996180558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45935.192996180558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45935.192996180558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45935.192996180558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45935.192996180558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45935.192996180558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45935.192996180558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45935.192996180558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45935.192996180558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45935.192996180558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45935.192996180558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45935.192996180558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45935.192996180558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45935.192996180558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45935.192996180558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45935.192996180558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45935.192996180558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45935.192996180558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45935.192996180558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45935.192996180558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45935.192996180558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45935.192996180558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45935.192996180558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45935.192996180558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45935.192996180558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45935.192996180558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45935.192996180558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45935.192996180558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45935.192996180558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45935.192996180558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45935.192996180558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45935.192996180558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45935.192996180558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45935.192996180558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45935.192996180558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45935.192996180558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45935.192996180558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45935.192996180558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45935.192996180558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45935.192996180558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45935.192996180558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45935.192996180558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45935.192996180558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45935.192996180558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45935.192996180558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45935.192996180558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45935.192996180558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45935.192996180558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45935.192996180558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45935.192996180558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45935.192996180558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45935.192996180558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45935.192996180558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45935.192996180558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45935.192996180558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45935.192996180558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45935.192996180558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45935.192996180558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45935.192996180558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45935.192996180558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45935.192996180558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45935.192996180558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45935.192996180558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45935.192996180558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45935.192996180558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45935.192996180558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45935.192996180558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45935.192996180558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45935.192996180558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45935.192996180558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45935.192996180558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45935.192996180558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45935.192996180558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45935.192996180558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45935.192996180558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45935.192996180558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45935.192996180558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45935.192996180558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45935.192996180558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45935.192996180558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45935.192996180558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45935.192996180558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45935.192996180558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45935.192996180558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45935.192996180558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45935.192996180558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45935.192996180558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45935.192996180558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45935.192996180558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45935.192996180558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45935.192996180558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45935.192996180558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45935.192996180558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45935.192996180558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45935.192996180558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45935.192996180558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45935.192996180558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45935.192996180558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45935.192996180558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45935.192996180558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45935.192996180558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45935.192996180558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45935.192996180558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45935.192996180558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45935.192996180558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45935.192996180558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45935.192996180558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45935.192996180558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45935.192996180558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45935.192996180558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45935.192996180558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45935.192996180558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45935.192996180558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45935.192996180558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45935.192996180558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45935.192996180558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45935.192996180558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45935.192996180558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45935.192996180558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45935.192996180558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45935.192996180558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45935.192996180558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45935.192996180558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45935.192996180558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45935.192996180558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45935.192996180558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45935.192996180558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45935.192996180558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45935.192996180558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45935.192996180558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45935.192996180558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45935.192996180558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45935.192996180558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45935.192996180558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45935.192996180558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45935.192996180558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45935.192996180558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45935.192996180558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45935.192996180558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45935.192996180558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45935.192996180558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45935.192996180558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45935.192996180558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45935.192996180558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45935.192996180558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45935.192996180558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45935.192996180558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45935.192996180558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45935.192996180558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45935.192996180558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45935.192996180558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45935.192996180558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45935.192996180558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45935.192996180558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45935.192996180558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45935.192996180558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45935.192996180558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45935.192996180558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45935.192996180558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45935.192996180558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45935.192996180558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45935.192996180558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45935.192996180558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45935.192996180558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45935.192996180558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45935.192996180558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45935.192996180558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45935.192996180558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45935.192996180558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45935.192996180558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45935.192996180558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45935.192996180558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45935.192996180558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45935.192996180558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45935.192996180558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45935.192996180558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45935.192996180558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45935.192996180558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45935.192996180558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45935.192996180558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45935.192996180558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45935.192996180558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45935.192996180558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45935.192996180558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45935.192996180558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45935.192996180558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45935.192996180558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45935.192996180558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45935.192996180558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45935.192996180558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45935.192996180558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45935.192996180558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45935.192996180558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45935.192996180558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45935.192996180558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45935.192996180558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45935.192996180558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45935.192996180558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45935.192996180558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45935.192996180558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45935.192996180558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45935.192996180558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45935.192996180558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45935.192996180558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45935.192996180558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45935.192996180558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45935.192996180558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45935.192996180558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45935.192996180558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45935.192996180558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45935.192996180558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45935.192996180558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45935.192996180558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45935.192996180558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45935.192996180558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45935.192996180558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45935.192996180558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45935.192996180558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45935.192996180558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45935.192996180558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45935.192996180558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45935.192996180558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45935.192996180558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45935.192996180558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45935.192996180558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45935.192996180558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45935.192996180558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45935.192996180558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45935.192996180558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45935.192996180558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45935.192996180558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45935.192996180558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45935.192996180558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45935.192996180558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45935.192996180558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45935.192996180558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45935.192996180558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45935.192996180558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45935.192996180558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45935.192996180558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45935.192996180558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45935.192996180558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45935.192996180558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45935.192996180558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45935.192996180558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45935.192996180558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45935.192996180558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45935.192996180558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45935.192996180558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45935.192996180558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45935.192996180558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45935.192996180558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45935.192996180558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45935.192996180558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45935.192996180558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45935.192996180558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45935.192996180558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45935.192996180558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45935.192996180558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45935.192996180558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45935.192996180558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45935.192996180558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45935.192996180558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45935.192996180558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45935.192996180558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45935.192996180558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45935.192996180558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45935.192996180558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45935.192996180558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45935.192996180558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45935.192996180558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45935.192996180558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45935.192996180558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45935.192996180558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45935.192996180558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45935.192996180558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45935.192996180558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45935.192996180558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45935.192996180558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45935.192996180558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45935.192996180558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45935.192996180558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45935.192996180558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45935.192996180558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45935.192996180558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45935.192996180558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45935.192996180558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45935.192996180558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45935.192996180558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45935.192996180558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45935.192996180558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45935.192996180558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45935.192996180558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45935.192996180558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45935.192996180558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45935.192996180558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45935.192996180558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45935.192996180558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45935.192996180558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45935.192996180558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45935.192996180558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45935.192996180558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45935.192996180558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45935.192996180558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45935.192996180558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45935.192996180558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45935.192996180558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45935.192996180558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45935.192996180558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45935.192996180558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45935.192996180558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45935.192996180558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45935.192996180558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45935.192996180558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45935.192996180558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45935.192996180558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45935.192996180558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45935.192996180558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45935.192996180558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45935.192996180558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45935.192996180558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45935.192996180558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45935.192996180558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45935.192996180558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45935.192996180558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45935.192996180558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45935.192996180558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45935.192996180558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45935.192996180558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45935.192996180558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45935.192996180558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45935.192996180558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45935.192996180558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45935.192996180558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45935.192996180558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45935.192996180558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45935.192996180558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45935.192996180558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45935.192996180558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45935.192996180558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45935.192996180558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45935.192996180558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45935.192996180558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45935.192996180558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45935.192996180558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45935.192996180558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45935.192996180558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45935.192996180558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45935.192996180558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45935.192996180558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45935.192996180558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45935.192996180558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45935.192996180558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45935.192996180558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45935.192996180558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45935.192996180558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45935.192996180558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45935.192996180558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45935.192996180558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45935.192996180558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45935.192996180558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45935.192996180558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45935.192996180558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45935.192996180558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45935.192996180558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45935.192996180558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45935.192996180558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45935.192996180558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45935.192996180558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45935.192996180558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45935.192996180558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45935.192996180558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45935.192996180558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45935.192996180558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45935.192996180558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45935.192996180558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45935.192996180558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45935.192996180558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45935.192996180558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45935.192996180558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45935.192996180558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45935.192996180558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45935.192996180558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45935.192996180558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45935.192996180558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45935.192996180558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45935.192996180558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45935.192996180558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45935.192996180558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45935.192996180558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45935.192996180558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45935.192996180558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45935.192996180558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45935.192996180558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45935.192996180558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45935.192996180558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45935.192996180558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45935.192996180558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45935.192996180558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45935.192996180558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45935.192996180558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45935.192996180558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45935.192996180558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45935.192996180558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45935.192996180558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45935.192996180558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45935.192996180558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45935.192996180558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45935.192996180558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45935.192996180558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45935.192996180558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45935.192996180558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45935.192996180558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45935.192996180558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45935.192996180558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45935.192996180558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45935.192996180558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45935.192996180558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45935.192996180558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45935.192996180558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45935.192996180558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45935.192996180558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45935.192996180558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45935.192996180558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45935.192996180558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45935.192996180558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45935.192996180558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45935.192996180558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45935.192996180558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45935.192996180558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45935.192996180558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45935.192996180558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45935.192996180558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45935.192996180558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45935.192996180558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45935.192996180558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45935.192996180558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45935.192996180558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45935.192996180558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45935.192996180558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45935.192996180558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45935.192996180558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45935.192996180558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45935.192996180558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45935.192996180558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45935.192996180558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45935.192996180558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45935.192996180558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45935.192996180558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45935.192996180558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45935.192996180558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45935.192996180558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45935.192996180558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45935.192996180558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45935.192996180558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45935.192996180558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45935.192996180558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45935.192996180558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45935.192996180558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45935.192996180558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45935.192996180558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45935.192996180558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45935.192996180558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45935.192996180558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45935.192996180558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45935.192996180558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45935.192996180558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45935.192996180558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45935.192996180558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45935.192996180558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45935.192996180558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45935.192996180558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45935.192996180558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45935.192996180558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45935.192996180558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45935.192996180558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45935.192996180558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45935.192996180558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45935.192996180558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45935.192996180558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45935.192996180558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45935.192996180558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45935.192996180558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45935.192996180558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45935.192996180558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45935.192996180558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45935.192996180558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45935.192996180558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45935.192996180558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45935.192996180558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45935.192996180558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45935.192996180558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45935.192996180558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45935.192996180558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45935.192996180558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45935.192996180558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45935.192996180558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45935.192996180558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45935.192996180558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45935.192996180558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45935.192996180558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45935.192996180558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45935.192996180558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45935.192996180558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45935.192996180558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45935.192996180558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45935.192996180558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45935.192996180558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45935.192996180558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45935.192996180558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45935.192996180558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45935.192996180558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45935.192996180558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45935.192996180558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45935.192996180558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45935.192996180558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45935.192996180558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45935.192996180558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45935.192996180558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45935.192996180558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45935.192996180558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45935.192996180558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45935.192996180558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45935.192996180558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45935.192996180558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45935.192996180558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45935.192996180558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45935.192996180558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45935.192996180558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45935.192996180558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45935.192996180558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45935.192996180558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45935.192996180558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45935.192996180558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45935.192996180558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45935.192996180558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45935.192996180558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45935.192996180558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45935.192996180558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45935.192996180558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45935.192996180558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45935.192996180558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45935.192996180558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45935.192996180558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45935.192996180558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45935.192996180558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45935.192996180558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45935.192996180558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45935.192996180558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45935.192996180558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45935.192996180558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45935.192996180558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45935.192996180558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45935.192996180558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45935.192996180558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45935.192996180558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45935.192996180558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45935.192996180558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45935.192996180558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45935.192996180558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45935.192996180558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45935.192996180558</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231.71227858796192</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4.3027184027814656</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0.49056562500481959</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0.34716284722526325</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0.19768368055520114</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2</v>
      </c>
      <c r="D7" s="107" t="s">
        <v>25891</v>
      </c>
      <c r="E7" s="112" t="s">
        <v>38964</v>
      </c>
      <c r="F7" s="113">
        <v>45935.156944444447</v>
      </c>
      <c r="G7" s="114">
        <f ca="1">IFERROR(NOW()-F7,"")</f>
        <v>3.6051736111403443E-2</v>
      </c>
      <c r="H7" s="113">
        <v>45935.07104166667</v>
      </c>
      <c r="I7" s="110" t="str">
        <f>IFERROR(VLOOKUP(D7,DB!A:F,6,0),"")</f>
        <v>Generator-SG</v>
      </c>
      <c r="J7" s="110" t="str">
        <f>IFERROR(VLOOKUP(D7,DB!A:G,7,0),"")</f>
        <v>Good</v>
      </c>
      <c r="K7" s="115" t="s">
        <v>39064</v>
      </c>
      <c r="L7" s="107" t="str">
        <f>IFERROR(VLOOKUP(D7,DB!A:I,9,0),"")</f>
        <v>Latis</v>
      </c>
    </row>
    <row r="8" spans="1:16" ht="15" customHeight="1">
      <c r="A8" s="110" t="s">
        <v>39065</v>
      </c>
      <c r="B8" s="110" t="str">
        <f>IFERROR(VLOOKUP(D8,DB!A:K,11,0),"")</f>
        <v>R4</v>
      </c>
      <c r="C8" s="111">
        <v>1</v>
      </c>
      <c r="D8" s="107" t="s">
        <v>35912</v>
      </c>
      <c r="E8" s="112" t="s">
        <v>38964</v>
      </c>
      <c r="F8" s="113"/>
      <c r="G8" s="114">
        <f ca="1">IFERROR(NOW()-F8,"")</f>
        <v>45935.192996180558</v>
      </c>
      <c r="H8" s="113">
        <v>45935.157523148147</v>
      </c>
      <c r="I8" s="110" t="str">
        <f>IFERROR(VLOOKUP(D8,DB!A:F,6,0),"")</f>
        <v>Generator-SG</v>
      </c>
      <c r="J8" s="110" t="str">
        <f>IFERROR(VLOOKUP(D8,DB!A:G,7,0),"")</f>
        <v>Dead</v>
      </c>
      <c r="K8" s="115" t="s">
        <v>39058</v>
      </c>
      <c r="L8" s="107" t="str">
        <f>IFERROR(VLOOKUP(D8,DB!A:I,9,0),"")</f>
        <v>Latis</v>
      </c>
    </row>
    <row r="9" spans="1:16" ht="15" customHeight="1">
      <c r="A9" s="110"/>
      <c r="B9" s="110" t="str">
        <f>IFERROR(VLOOKUP(D9,DB!A:K,11,0),"")</f>
        <v/>
      </c>
      <c r="C9" s="111"/>
      <c r="D9" s="107"/>
      <c r="E9" s="112"/>
      <c r="F9" s="113"/>
      <c r="G9" s="114">
        <f ca="1">IFERROR(NOW()-F9,"")</f>
        <v>45935.192996180558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45935.192996180558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45935.192996180558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45935.192996180558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45935.192996180558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45935.192996180558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45935.192996180558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45935.192996180558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45935.192996180558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45935.192996180558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45935.192996180558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45935.192996180558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45935.192996180558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45935.192996180558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45935.192996180558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45935.192996180558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45935.192996180558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45935.192996180558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45935.192996180558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45935.192996180558</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tabSelected="1" workbookViewId="0">
      <selection activeCell="K15" sqref="K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43.3609359953698</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9.004118865741475</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35936</v>
      </c>
      <c r="E4" s="37" t="s">
        <v>38964</v>
      </c>
      <c r="F4" s="38">
        <v>45934.852303240739</v>
      </c>
      <c r="G4" s="39">
        <f ca="1">IFERROR(NOW()-F4,"-")</f>
        <v>0.34069293981883675</v>
      </c>
      <c r="H4" s="38">
        <v>45934.846458333333</v>
      </c>
      <c r="I4" s="37" t="str">
        <f>IFERROR(VLOOKUP(D4,DB!A:F,6,0),"")</f>
        <v>Generator-SG</v>
      </c>
      <c r="J4" s="37" t="str">
        <f>IFERROR(VLOOKUP(D4,DB!A:G,7,0),"")</f>
        <v>Vandalized</v>
      </c>
      <c r="K4" s="37" t="s">
        <v>39071</v>
      </c>
      <c r="L4" s="37" t="str">
        <f>IFERROR(VLOOKUP(D4,DB!A:I,9,0),"")</f>
        <v>Latis</v>
      </c>
      <c r="M4" s="136"/>
    </row>
    <row r="5" spans="1:13" ht="15">
      <c r="A5" s="37" t="s">
        <v>39072</v>
      </c>
      <c r="B5" s="37" t="str">
        <f>IFERROR(VLOOKUP(D5,DB!A:K,11,0),"")</f>
        <v>R5</v>
      </c>
      <c r="C5" s="37">
        <v>1</v>
      </c>
      <c r="D5" s="137" t="s">
        <v>35786</v>
      </c>
      <c r="E5" s="37" t="s">
        <v>38964</v>
      </c>
      <c r="F5" s="38">
        <v>45935.085520833331</v>
      </c>
      <c r="G5" s="39">
        <f ca="1">IFERROR(NOW()-F5,"-")</f>
        <v>0.10747534722759156</v>
      </c>
      <c r="H5" s="38">
        <v>45935.078923611109</v>
      </c>
      <c r="I5" s="37" t="str">
        <f>IFERROR(VLOOKUP(D5,DB!A:F,6,0),"")</f>
        <v>Generator-SG</v>
      </c>
      <c r="J5" s="37" t="str">
        <f>IFERROR(VLOOKUP(D5,DB!A:G,7,0),"")</f>
        <v>Vandalized</v>
      </c>
      <c r="K5" s="37" t="s">
        <v>39071</v>
      </c>
      <c r="L5" s="37" t="str">
        <f>IFERROR(VLOOKUP(D5,DB!A:I,9,0),"")</f>
        <v>Latis</v>
      </c>
      <c r="M5" s="136"/>
    </row>
    <row r="6" spans="1:13" ht="15">
      <c r="A6" s="37" t="s">
        <v>39073</v>
      </c>
      <c r="B6" s="37" t="str">
        <f>IFERROR(VLOOKUP(D6,DB!A:K,11,0),"")</f>
        <v>R5</v>
      </c>
      <c r="C6" s="37">
        <v>2</v>
      </c>
      <c r="D6" s="37" t="s">
        <v>38501</v>
      </c>
      <c r="E6" s="37" t="s">
        <v>38964</v>
      </c>
      <c r="F6" s="38">
        <v>45935.109479166669</v>
      </c>
      <c r="G6" s="39">
        <f ca="1">IFERROR(NOW()-F6,"-")</f>
        <v>8.351701388892252E-2</v>
      </c>
      <c r="H6" s="38">
        <v>45935.102731481478</v>
      </c>
      <c r="I6" s="37" t="str">
        <f>IFERROR(VLOOKUP(D6,DB!A:F,6,0),"")</f>
        <v>Generator-SG</v>
      </c>
      <c r="J6" s="37" t="str">
        <f>IFERROR(VLOOKUP(D6,DB!A:G,7,0),"")</f>
        <v>Vandalized</v>
      </c>
      <c r="K6" s="37" t="s">
        <v>39074</v>
      </c>
      <c r="L6" s="37" t="str">
        <f>IFERROR(VLOOKUP(D6,DB!A:I,9,0),"")</f>
        <v>Latis</v>
      </c>
      <c r="M6" s="136"/>
    </row>
    <row r="7" spans="1:13" ht="15">
      <c r="A7" s="37"/>
      <c r="B7" s="37" t="str">
        <f>IFERROR(VLOOKUP(D7,DB!A:K,11,0),"")</f>
        <v/>
      </c>
      <c r="C7" s="37"/>
      <c r="D7" s="37"/>
      <c r="E7" s="37"/>
      <c r="F7" s="38"/>
      <c r="G7" s="39">
        <f ca="1">IFERROR(NOW()-F7,"-")</f>
        <v>45935.192996180558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45935.192996180558</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45935.192996180558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45935.192996180558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45935.192996180558</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45935.192996180558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45935.192996180558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45935.192996180558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45935.192996180558</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45935.192996180558</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45935.192996180558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45935.192996180558</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45935.192996180558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45935.192996180558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45935.192996180558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45935.192996180558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45935.192996180558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45935.192996180558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45935.192996180558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45935.192996180558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45935.192996180558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45935.192996180558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45935.192996180558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45935.192996180558</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45935.192996180558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45935.192996180558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45935.192996180558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45935.192996180558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45935.192996180558</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45935.192996180558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45935.192996180558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45935.192996180558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45935.192996180558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45935.192996180558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45935.192996180558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45935.192996180558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45935.192996180558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45935.192996180558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45935.192996180558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45935.192996180558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45935.192996180558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45935.192996180558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45935.192996180558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45935.192996180558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45935.192996180558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45935.192996180558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45935.192996180558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45935.192996180558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45935.192996180558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45935.192996180558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45935.192996180558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45935.192996180558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45935.192996180558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45935.192996180558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45935.192996180558</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45935.192996180558</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45935.192996180558</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45935.192996180558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45935.192996180558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45935.192996180558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45935.192996180558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45935.192996180558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45935.192996180558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45935.192996180558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45935.192996180558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45935.192996180558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45935.192996180558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45935.192996180558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45935.192996180558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45935.192996180558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45935.192996180558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45935.192996180558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45935.192996180558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45935.192996180558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45935.192996180558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45935.192996180558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45935.192996180558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45935.192996180558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45935.192996180558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45935.192996180558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45935.192996180558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45935.192996180558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45935.192996180558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45935.192996180558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45935.192996180558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45935.192996180558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45935.192996180558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45935.192996180558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45935.192996180558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45935.192996180558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45935.192996180558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45935.192996180558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45935.192996180558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45935.192996180558</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45935.192996180558</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45935.192996180558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45935.192996180558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45935.192996180558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45935.192996180558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45935.192996180558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45935.192996180558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45935.192996180558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45935.192996180558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45935.192996180558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45935.192996180558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45935.192996180558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45935.192996180558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45935.192996180558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45935.192996180558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45935.192996180558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45935.192996180558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45935.192996180558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45935.192996180558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45935.192996180558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45935.192996180558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45935.192996180558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45935.192996180558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45935.192996180558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45935.192996180558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45935.192996180558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45935.192996180558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45935.192996180558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45935.192996180558</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45935.192996180558</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45935.192996180558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45935.192996180558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45935.192996180558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45935.192996180558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45935.192996180558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45935.192996180558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45935.192996180558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45935.192996180558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45935.192996180558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45935.192996180558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45935.192996180558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45935.192996180558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45935.192996180558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45935.192996180558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45935.192996180558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45935.192996180558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45935.192996180558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45935.192996180558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45935.192996180558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45935.192996180558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45935.192996180558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45935.192996180558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45935.192996180558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45935.192996180558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45935.192996180558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45935.192996180558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45935.192996180558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45935.192996180558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45935.192996180558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45935.192996180558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45935.192996180558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45935.192996180558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45935.192996180558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45935.192996180558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45935.192996180558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45935.192996180558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45935.192996180558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45935.192996180558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45935.192996180558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45935.192996180558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45935.192996180558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45935.192996180558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45935.192996180558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45935.192996180558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45935.192996180558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45935.192996180558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45935.192996180558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45935.192996180558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45935.192996180558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45935.192996180558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45935.192996180558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45935.192996180558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45935.192996180558</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45935.192996180558</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1.3120239583367947</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8.4201489583356306</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45934.942245370374</v>
      </c>
      <c r="G4" s="139">
        <f ca="1">IFERROR(NOW()-F4,"-")</f>
        <v>0.2507508101843996</v>
      </c>
      <c r="H4" s="140">
        <v>45934.470231481479</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1.4876721064865706</v>
      </c>
      <c r="H5" s="140">
        <v>45933.228229166663</v>
      </c>
      <c r="I5" s="137" t="str">
        <f>IFERROR(VLOOKUP(D5,DB!A:F,6,0),"")</f>
        <v>SCECO</v>
      </c>
      <c r="J5" s="137" t="str">
        <f>IFERROR(VLOOKUP(D5,DB!A:G,7,0),"")</f>
        <v>Weak</v>
      </c>
      <c r="K5" s="137" t="s">
        <v>39081</v>
      </c>
      <c r="L5" s="137" t="str">
        <f>IFERROR(VLOOKUP(D5,DB!A:I,9,0),"")</f>
        <v>Latis</v>
      </c>
    </row>
    <row r="6" spans="1:16383" ht="31.5" customHeight="1">
      <c r="A6" s="121"/>
      <c r="B6" s="137" t="str">
        <f>IFERROR(VLOOKUP(D6,DB!A:K,11,0),"")</f>
        <v/>
      </c>
      <c r="C6" s="137"/>
      <c r="D6" s="137"/>
      <c r="E6" s="137"/>
      <c r="F6" s="137"/>
      <c r="G6" s="137">
        <f ca="1">IFERROR(NOW()-F6,"-")</f>
        <v>45935.192996180558</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45935.192996180558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45935.192996180558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45935.192996180558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45935.192996180558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45935.192996180558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45935.192996180558</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45935.192996180558</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45935.192996180558</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45935.192996180558</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45935.192996180558</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45935.192996180558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45935.192996180558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45935.192996180558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45935.192996180558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45935.192996180558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45935.192996180558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45935.192996180558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45935.192996180558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45935.192996180558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45935.192996180558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45935.192996180558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45935.192996180558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45935.192996180558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45935.192996180558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45935.192996180558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45935.192996180558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45935.192996180558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45935.192996180558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45935.192996180558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45935.192996180558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45935.192996180558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45935.192996180558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45935.192996180558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45935.192996180558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45935.192996180558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45935.192996180558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45935.192996180558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45935.192996180558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45935.192996180558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45935.192996180558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45935.192996180558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45935.192996180558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45935.192996180558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45935.192996180558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45935.192996180558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45935.192996180558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45935.192996180558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45935.192996180558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45935.192996180558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45935.192996180558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45935.192996180558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45935.192996180558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45935.192996180558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45935.192996180558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45935.192996180558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45935.192996180558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45935.192996180558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45935.192996180558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45935.192996180558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45935.192996180558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45935.192996180558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45935.192996180558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45935.192996180558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45935.192996180558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45935.192996180558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45935.192996180558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45935.192996180558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45935.192996180558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45935.192996180558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45935.192996180558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45935.192996180558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45935.192996180558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45935.192996180558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45935.192996180558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45935.192996180558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45935.192996180558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45935.192996180558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45935.192996180558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45935.192996180558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45935.192996180558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45935.192996180558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45935.192996180558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45935.192996180558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45935.192996180558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45935.192996180558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45935.192996180558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45935.192996180558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45935.192996180558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45935.192996180558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45935.192996180558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45935.192996180558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45935.192996180558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45935.192996180558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45935.192996180558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45935.192996180558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45935.192996180558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45935.192996180558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45935.192996180558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45935.192996180558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45935.192996180558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45935.192996180558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45935.192996180558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45935.192996180558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45935.192996180558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45935.192996180558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45935.192996180558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45935.192996180558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45935.192996180558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45935.192996180558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45935.192996180558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45935.192996180558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45935.192996180558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45935.192996180558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45935.192996180558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45935.192996180558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45935.192996180558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45935.192996180558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45935.192996180558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45935.192996180558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45935.192996180558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45935.192996180558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45935.192996180558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45935.192996180558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45935.192996180558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45935.192996180558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45935.192996180558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45935.192996180558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45935.192996180558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45935.192996180558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45935.192996180558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45935.192996180558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45935.192996180558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45935.192996180558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45935.192996180558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45935.192996180558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45935.192996180558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45935.192996180558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45935.192996180558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45935.192996180558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45935.192996180558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45935.192996180558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45935.192996180558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45935.192996180558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45935.192996180558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45935.192996180558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45935.192996180558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45935.192996180558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45935.192996180558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45935.192996180558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45935.192996180558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45935.192996180558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45935.192996180558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45935.192996180558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45935.192996180558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45935.192996180558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45935.192996180558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45935.192996180558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45935.192996180558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45935.192996180558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45935.192996180558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45935.192996180558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45935.192996180558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45935.192996180558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45935.192996180558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45935.192996180558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45935.192996180558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45935.192996180558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45935.192996180558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45935.192996180558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45935.192996180558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45935.192996180558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45935.192996180558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45935.192996180558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45935.192996180558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45935.192996180558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45935.192996180558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45935.192996180558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45935.192996180558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45935.192996180558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45935.192996180558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45935.192996180558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45935.192996180558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45935.192996180558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45935.192996180558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45935.192996180558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45935.192996180558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45935.192996180558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45935.192996180558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45935.192996180558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45935.192996180558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45935.192996180558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45935.192996180558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45935.192996180558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45935.192996180558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45935.192996180558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45935.192996180558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45935.192996180558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45935.192996180558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45935.192996180558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45935.192996180558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45935.192996180558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45935.192996180558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45935.192996180558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45935.192996180558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45935.192996180558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45935.192996180558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45935.192996180558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45935.192996180558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45935.192996180558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45935.192996180558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45935.192996180558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45935.192996180558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45935.192996180558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45935.192996180558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45935.192996180558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45935.192996180558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45935.192996180558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45935.192996180558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45935.192996180558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45935.192996180558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45935.192996180558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45935.192996180558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45935.192996180558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45935.192996180558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45935.192996180558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45935.192996180558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45935.192996180558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45935.192996180558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45935.192996180558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45935.192996180558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45935.192996180558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45935.192996180558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45935.192996180558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45935.192996180558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45935.192996180558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45935.192996180558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45935.192996180558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45935.192996180558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45935.192996180558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45935.192996180558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45935.192996180558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45935.192996180558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45935.192996180558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45935.192996180558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45935.192996180558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45935.192996180558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45935.192996180558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45935.192996180558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45935.192996180558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45935.192996180558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45935.192996180558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45935.192996180558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45935.192996180558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45935.192996180558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45935.192996180558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45935.192996180558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45935.192996180558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45935.192996180558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45935.192996180558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45935.192996180558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45935.192996180558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45935.192996180558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45935.192996180558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45935.192996180558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45935.192996180558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45935.192996180558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45935.192996180558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45935.192996180558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45935.192996180558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45935.192996180558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45935.192996180558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45935.192996180558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45935.192996180558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45935.192996180558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45935.192996180558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45935.192996180558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45935.192996180558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45935.192996180558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45935.192996180558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45935.192996180558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45935.192996180558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45935.192996180558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45935.192996180558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45935.192996180558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45935.192996180558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45935.192996180558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45935.192996180558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45935.192996180558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45935.192996180558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45935.192996180558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45935.192996180558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45935.192996180558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45935.192996180558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45935.192996180558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45935.192996180558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45935.192996180558</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2025-10-05T01:39:58Z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