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563" documentId="13_ncr:1_{F6CB121F-512D-4AA6-A0C1-0FB36C537598}" xr6:coauthVersionLast="47" xr6:coauthVersionMax="47" xr10:uidLastSave="{2B302428-D6E2-47EB-9E4A-EDE57B1E034F}"/>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6" l="1"/>
  <c r="L8" i="6"/>
  <c r="L9" i="6"/>
  <c r="L10" i="6"/>
  <c r="L11" i="6"/>
  <c r="L12" i="6"/>
  <c r="L13" i="6"/>
  <c r="L14" i="6"/>
  <c r="L15" i="6"/>
  <c r="L16" i="6"/>
  <c r="L17" i="6"/>
  <c r="L18" i="6"/>
  <c r="L19" i="6"/>
  <c r="I7" i="6"/>
  <c r="J7" i="6"/>
  <c r="I8" i="6"/>
  <c r="J8" i="6"/>
  <c r="I9" i="6"/>
  <c r="J9" i="6"/>
  <c r="I10" i="6"/>
  <c r="J10" i="6"/>
  <c r="I11" i="6"/>
  <c r="J11" i="6"/>
  <c r="I12" i="6"/>
  <c r="J12"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I2" i="6"/>
  <c r="I5" i="6"/>
  <c r="L2" i="6"/>
  <c r="L5" i="6"/>
  <c r="L4" i="6"/>
  <c r="J5" i="6"/>
  <c r="J2" i="6"/>
  <c r="J4" i="6"/>
  <c r="I4" i="6"/>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9" i="5"/>
  <c r="J9" i="5"/>
  <c r="I9" i="5"/>
  <c r="G9" i="5"/>
  <c r="B9"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B8" i="6"/>
  <c r="G8" i="6"/>
  <c r="B9" i="6"/>
  <c r="G9" i="6"/>
  <c r="B10" i="6"/>
  <c r="G10" i="6"/>
  <c r="B11" i="6"/>
  <c r="G11" i="6"/>
  <c r="B12" i="6"/>
  <c r="G12" i="6"/>
  <c r="B13" i="6"/>
  <c r="G13" i="6"/>
  <c r="I13" i="6"/>
  <c r="J13" i="6"/>
  <c r="B14" i="6"/>
  <c r="G14" i="6"/>
  <c r="I14" i="6"/>
  <c r="J14" i="6"/>
  <c r="B15" i="6"/>
  <c r="G15" i="6"/>
  <c r="I15" i="6"/>
  <c r="J15" i="6"/>
  <c r="B16" i="6"/>
  <c r="G16" i="6"/>
  <c r="I16" i="6"/>
  <c r="J16" i="6"/>
  <c r="B17" i="6"/>
  <c r="G17" i="6"/>
  <c r="I17" i="6"/>
  <c r="J17" i="6"/>
  <c r="B18" i="6"/>
  <c r="G18" i="6"/>
  <c r="I18" i="6"/>
  <c r="J18" i="6"/>
  <c r="B19" i="6"/>
  <c r="G19" i="6"/>
  <c r="I19" i="6"/>
  <c r="J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<sst xmlns="http://schemas.openxmlformats.org/spreadsheetml/2006/main" count="178588" uniqueCount="39075">
  <si>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</si>
  <si>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</si>
  <si>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</si>
  <si>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</si>
  <si>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</si>
  <si>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</si>
  <si>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</si>
  <si>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</si>
  <si>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</si>
  <si>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</si>
  <si>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</si>
  <si>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</si>
  <si>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</si>
  <si>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</si>
  <si>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</si>
  <si>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</si>
  <si>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</si>
  <si>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</si>
  <si>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</si>
  <si>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</si>
  <si>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</si>
  <si>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</si>
  <si>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</si>
  <si>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</si>
  <si>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</si>
  <si>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</si>
  <si>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</si>
  <si>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</si>
  <si>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</si>
  <si>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</si>
  <si>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</si>
  <si>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</si>
  <si>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</si>
  <si>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</si>
  <si>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</si>
  <si>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</si>
  <si>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</si>
  <si>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</si>
  <si>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</si>
  <si>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</si>
  <si>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</si>
  <si>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</si>
  <si>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</si>
  <si>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</si>
  <si>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</si>
  <si>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</si>
  <si>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</si>
  <si>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</si>
  <si>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</si>
  <si>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</si>
  <si>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</si>
  <si>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</si>
  <si>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</si>
  <si>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</si>
  <si>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</si>
  <si>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</si>
  <si>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</si>
  <si>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</si>
  <si>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</si>
  <si>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</si>
  <si>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</si>
  <si>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</si>
  <si>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</si>
  <si>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</si>
  <si>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</si>
  <si>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</si>
  <si>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</si>
  <si>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</si>
  <si>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</si>
  <si>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</si>
  <si>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</si>
  <si>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</si>
  <si>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</si>
  <si>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</si>
  <si>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</si>
  <si>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</si>
  <si>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</si>
  <si>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</si>
  <si>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</si>
  <si>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</si>
  <si>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</si>
  <si>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</si>
  <si>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</si>
  <si>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</si>
  <si>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</si>
  <si>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</si>
  <si>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</si>
  <si>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</si>
  <si>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</si>
  <si>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</si>
  <si>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</si>
  <si>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</si>
  <si>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</si>
  <si>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</si>
  <si>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</si>
  <si>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</si>
  <si>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</si>
  <si>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</si>
  <si>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</si>
  <si>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</si>
  <si>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</si>
  <si>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</si>
  <si>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</si>
  <si>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</si>
  <si>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</si>
  <si>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</si>
  <si>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</si>
  <si>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</si>
  <si>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</si>
  <si>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</si>
  <si>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</si>
  <si>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</si>
  <si>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</si>
  <si>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</si>
  <si>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</si>
  <si>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</si>
  <si>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</si>
  <si>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</si>
  <si>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</si>
  <si>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</si>
  <si>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</si>
  <si>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</si>
  <si>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</si>
  <si>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</si>
  <si>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</si>
  <si>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</si>
  <si>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</si>
  <si>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</si>
  <si>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</si>
  <si>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</si>
  <si>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</si>
  <si>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</si>
  <si>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</si>
  <si>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</si>
  <si>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</si>
  <si>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</si>
  <si>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</si>
  <si>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</si>
  <si>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</si>
  <si>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</si>
  <si>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</si>
  <si>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</si>
  <si>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</si>
  <si>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</si>
  <si>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</si>
  <si>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</si>
  <si>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</si>
  <si>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</si>
  <si>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</si>
  <si>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</si>
  <si>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</si>
  <si>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</si>
  <si>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</si>
  <si>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</si>
  <si>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</si>
  <si>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</si>
  <si>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</si>
  <si>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</si>
  <si>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</si>
  <si>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</si>
  <si>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</si>
  <si>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</si>
  <si>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</si>
  <si>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</si>
  <si>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</si>
  <si>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</si>
  <si>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</si>
  <si>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</si>
  <si>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</si>
  <si>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</si>
  <si>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</si>
  <si>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</si>
  <si>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</si>
  <si>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</si>
  <si>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</si>
  <si>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</si>
  <si>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</si>
  <si>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</si>
  <si>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</si>
  <si>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</si>
  <si>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</si>
  <si>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</si>
  <si>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</si>
  <si>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</si>
  <si>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</si>
  <si>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</si>
  <si>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</si>
  <si>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</si>
  <si>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</si>
  <si>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</si>
  <si>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</si>
  <si>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</si>
  <si>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</si>
  <si>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</si>
  <si>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</si>
  <si>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</si>
  <si>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</si>
  <si>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</si>
  <si>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</si>
  <si>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</si>
  <si>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</si>
  <si>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</si>
  <si>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</si>
  <si>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</si>
  <si>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</si>
  <si>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</si>
  <si>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</si>
  <si>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</si>
  <si>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</si>
  <si>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</si>
  <si>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</si>
  <si>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</si>
  <si>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</si>
  <si>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</si>
  <si>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</si>
  <si>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</si>
  <si>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</si>
  <si>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</si>
  <si>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</si>
  <si>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</si>
  <si>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</si>
  <si>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</si>
  <si>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</si>
  <si>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</si>
  <si>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</si>
  <si>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</si>
  <si>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</si>
  <si>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</si>
  <si>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</si>
  <si>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</si>
  <si>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</si>
  <si>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</si>
  <si>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</si>
  <si>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</si>
  <si>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</si>
  <si>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</si>
  <si>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</si>
  <si>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</si>
  <si>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</si>
  <si>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</si>
  <si>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</si>
  <si>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</si>
  <si>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</si>
  <si>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</si>
  <si>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</si>
  <si>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</si>
  <si>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</si>
  <si>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</si>
  <si>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</si>
  <si>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</si>
  <si>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</si>
  <si>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</si>
  <si>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</si>
  <si>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</si>
  <si>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</si>
  <si>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</si>
  <si>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</si>
  <si>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</si>
  <si>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</si>
  <si>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</si>
  <si>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</si>
  <si>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</si>
  <si>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</si>
  <si>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</si>
  <si>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</si>
  <si>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</si>
  <si>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</si>
  <si>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</si>
  <si>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</si>
  <si>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</si>
  <si>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</si>
  <si>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</si>
  <si>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</si>
  <si>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</si>
  <si>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</si>
  <si>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</si>
  <si>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</si>
  <si>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</si>
  <si>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</si>
  <si>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</si>
  <si>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</si>
  <si>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</si>
  <si>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</si>
  <si>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</si>
  <si>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</si>
  <si>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</si>
  <si>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</si>
  <si>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</si>
  <si>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</si>
  <si>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</si>
  <si>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</si>
  <si>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</si>
  <si>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</si>
  <si>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</si>
  <si>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</si>
  <si>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</si>
  <si>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</si>
  <si>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</si>
  <si>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</si>
  <si>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</si>
  <si>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</si>
  <si>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</si>
  <si>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</si>
  <si>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</si>
  <si>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</si>
  <si>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</si>
  <si>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</si>
  <si>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</si>
  <si>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</si>
  <si>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</si>
  <si>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</si>
  <si>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</si>
  <si>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</si>
  <si>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</si>
  <si>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</si>
  <si>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</si>
  <si>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</si>
  <si>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</si>
  <si>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</si>
  <si>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</si>
  <si>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</si>
  <si>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</si>
  <si>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</si>
  <si>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</si>
  <si>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</si>
  <si>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</si>
  <si>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</si>
  <si>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</si>
  <si>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</si>
  <si>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</si>
  <si>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</si>
  <si>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</si>
  <si>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</si>
  <si>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</si>
  <si>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</si>
  <si>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</si>
  <si>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</si>
  <si>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</si>
  <si>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</si>
  <si>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</si>
  <si>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</si>
  <si>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</si>
  <si>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</si>
  <si>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</si>
  <si>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</si>
  <si>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</si>
  <si>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</si>
  <si>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</si>
  <si>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</si>
  <si>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</si>
  <si>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</si>
  <si>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</si>
  <si>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</si>
  <si>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</si>
  <si>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</si>
  <si>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</si>
  <si>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</si>
  <si>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</si>
  <si>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</si>
  <si>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</si>
  <si>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</si>
  <si>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</si>
  <si>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</si>
  <si>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</si>
  <si>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</si>
  <si>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</si>
  <si>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</si>
  <si>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</si>
  <si>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</si>
  <si>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</si>
  <si>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</si>
  <si>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</si>
  <si>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</si>
  <si>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</si>
  <si>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</si>
  <si>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</si>
  <si>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</si>
  <si>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</si>
  <si>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</si>
  <si>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</si>
  <si>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</si>
  <si>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</si>
  <si>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</si>
  <si>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</si>
  <si>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</si>
  <si>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</si>
  <si>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</si>
  <si>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</si>
  <si>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</si>
  <si>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</si>
  <si>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</si>
  <si>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</si>
  <si>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</si>
  <si>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</si>
  <si>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</si>
  <si>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</si>
  <si>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</si>
  <si>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</si>
  <si>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</si>
  <si>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</si>
  <si>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</si>
  <si>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</si>
  <si>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</si>
  <si>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</si>
  <si>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</si>
  <si>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</si>
  <si>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</si>
  <si>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</si>
  <si>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</si>
  <si>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</si>
  <si>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</si>
  <si>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</si>
  <si>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</si>
  <si>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</si>
  <si>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</si>
  <si>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</si>
  <si>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</si>
  <si>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</si>
  <si>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</si>
  <si>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</si>
  <si>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</si>
  <si>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</si>
  <si>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</si>
  <si>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</si>
  <si>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</si>
  <si>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</si>
  <si>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</si>
  <si>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</si>
  <si>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</si>
  <si>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</si>
  <si>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</si>
  <si>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</si>
  <si>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</si>
  <si>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</si>
  <si>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</si>
  <si>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</si>
  <si>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</si>
  <si>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</si>
  <si>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</si>
  <si>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</si>
  <si>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</si>
  <si>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</si>
  <si>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</si>
  <si>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</si>
  <si>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</si>
  <si>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</si>
  <si>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</si>
  <si>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</si>
  <si>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</si>
  <si>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</si>
  <si>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</si>
  <si>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</si>
  <si>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</si>
  <si>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</si>
  <si>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</si>
  <si>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</si>
  <si>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</si>
  <si>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</si>
  <si>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</si>
  <si>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</si>
  <si>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</si>
  <si>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</si>
  <si>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</si>
  <si>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</si>
  <si>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</si>
  <si>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</si>
  <si>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</si>
  <si>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</si>
  <si>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</si>
  <si>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</si>
  <si>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</si>
  <si>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</si>
  <si>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</si>
  <si>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</si>
  <si>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</si>
  <si>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</si>
  <si>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</si>
  <si>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</si>
  <si>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</si>
  <si>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</si>
  <si>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</si>
  <si>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</si>
  <si>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</si>
  <si>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</si>
  <si>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</si>
  <si>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</si>
  <si>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</si>
  <si>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</si>
  <si>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</si>
  <si>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</si>
  <si>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</si>
  <si>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</si>
  <si>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</si>
  <si>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</si>
  <si>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</si>
  <si>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</si>
  <si>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</si>
  <si>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</si>
  <si>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</si>
  <si>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</si>
  <si>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</si>
  <si>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</si>
  <si>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</si>
  <si>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</si>
  <si>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</si>
  <si>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</si>
  <si>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</si>
  <si>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</si>
  <si>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</si>
  <si>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</si>
  <si>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</si>
  <si>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</si>
  <si>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</si>
  <si>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</si>
  <si>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</si>
  <si>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</si>
  <si>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</si>
  <si>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</si>
  <si>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</si>
  <si>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</si>
  <si>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</si>
  <si>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</si>
  <si>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</si>
  <si>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</si>
  <si>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</si>
  <si>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</si>
  <si>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</si>
  <si>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</si>
  <si>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</si>
  <si>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</si>
  <si>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</si>
  <si>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</si>
  <si>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</si>
  <si>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</si>
  <si>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</si>
  <si>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</si>
  <si>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</si>
  <si>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</si>
  <si>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</si>
  <si>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</si>
  <si>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</si>
  <si>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</si>
  <si>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</si>
  <si>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</si>
  <si>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</si>
  <si>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</si>
  <si>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</si>
  <si>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</si>
  <si>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</si>
  <si>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</si>
  <si>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</si>
  <si>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</si>
  <si>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</si>
  <si>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</si>
  <si>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</si>
  <si>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</si>
  <si>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</si>
  <si>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</si>
  <si>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</si>
  <si>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</si>
  <si>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</si>
  <si>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</si>
  <si>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</si>
  <si>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</si>
  <si>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</si>
  <si>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</si>
  <si>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</si>
  <si>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</si>
  <si>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</si>
  <si>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</si>
  <si>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</si>
  <si>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</si>
  <si>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</si>
  <si>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</si>
  <si>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</si>
  <si>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</si>
  <si>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</si>
  <si>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</si>
  <si>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</si>
  <si>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</si>
  <si>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</si>
  <si>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</si>
  <si>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</si>
  <si>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</si>
  <si>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</si>
  <si>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</si>
  <si>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</si>
  <si>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</si>
  <si>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</si>
  <si>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</si>
  <si>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</si>
  <si>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</si>
  <si>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</si>
  <si>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</si>
  <si>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</si>
  <si>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</si>
  <si>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</si>
  <si>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</si>
  <si>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</si>
  <si>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</si>
  <si>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</si>
  <si>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</si>
  <si>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</si>
  <si>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</si>
  <si>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</si>
  <si>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</si>
  <si>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</si>
  <si>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</si>
  <si>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</si>
  <si>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</si>
  <si>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</si>
  <si>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</si>
  <si>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</si>
  <si>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</si>
  <si>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</si>
  <si>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</si>
  <si>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</si>
  <si>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</si>
  <si>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</si>
  <si>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</si>
  <si>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</si>
  <si>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</si>
  <si>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</si>
  <si>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</si>
  <si>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</si>
  <si>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</si>
  <si>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</si>
  <si>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</si>
  <si>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</si>
  <si>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</si>
  <si>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</si>
  <si>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</si>
  <si>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</si>
  <si>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</si>
  <si>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</si>
  <si>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</si>
  <si>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</si>
  <si>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</si>
  <si>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</si>
  <si>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</si>
  <si>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</si>
  <si>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</si>
  <si>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</si>
  <si>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</si>
  <si>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</si>
  <si>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</si>
  <si>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</si>
  <si>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</si>
  <si>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</si>
  <si>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</si>
  <si>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</si>
  <si>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</si>
  <si>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</si>
  <si>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</si>
  <si>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</si>
  <si>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</si>
  <si>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</si>
  <si>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</si>
  <si>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</si>
  <si>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</si>
  <si>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</si>
  <si>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</si>
  <si>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</si>
  <si>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</si>
  <si>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</si>
  <si>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</si>
  <si>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</si>
  <si>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</si>
  <si>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</si>
  <si>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</si>
  <si>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</si>
  <si>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</si>
  <si>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</si>
  <si>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</si>
  <si>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</si>
  <si>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</si>
  <si>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</si>
  <si>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</si>
  <si>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</si>
  <si>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</si>
  <si>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</si>
  <si>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</si>
  <si>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</si>
  <si>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</si>
  <si>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</si>
  <si>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</si>
  <si>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</si>
  <si>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</si>
  <si>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</si>
  <si>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</si>
  <si>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</si>
  <si>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</si>
  <si>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</si>
  <si>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</si>
  <si>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</si>
  <si>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</si>
  <si>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</si>
  <si>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</si>
  <si>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</si>
  <si>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</si>
  <si>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</si>
  <si>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</si>
  <si>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</si>
  <si>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</si>
  <si>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</si>
  <si>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</si>
  <si>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</si>
  <si>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</si>
  <si>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</si>
  <si>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</si>
  <si>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</si>
  <si>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</si>
  <si>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</si>
  <si>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</si>
  <si>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</si>
  <si>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</si>
  <si>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</si>
  <si>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</si>
  <si>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</si>
  <si>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</si>
  <si>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</si>
  <si>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</si>
  <si>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</si>
  <si>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</si>
  <si>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</si>
  <si>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</si>
  <si>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</si>
  <si>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</si>
  <si>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</si>
  <si>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</si>
  <si>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</si>
  <si>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</si>
  <si>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</si>
  <si>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</si>
  <si>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</si>
  <si>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</si>
  <si>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</si>
  <si>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</si>
  <si>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</si>
  <si>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</si>
  <si>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</si>
  <si>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</si>
  <si>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</si>
  <si>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</si>
  <si>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</si>
  <si>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</si>
  <si>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</si>
  <si>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</si>
  <si>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</si>
  <si>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</si>
  <si>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</si>
  <si>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</si>
  <si>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</si>
  <si>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</si>
  <si>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</si>
  <si>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</si>
  <si>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</si>
  <si>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</si>
  <si>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</si>
  <si>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</si>
  <si>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</si>
  <si>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</si>
  <si>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</si>
  <si>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</si>
  <si>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</si>
  <si>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</si>
  <si>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</si>
  <si>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</si>
  <si>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</si>
  <si>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</si>
  <si>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</si>
  <si>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</si>
  <si>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</si>
  <si>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</si>
  <si>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</si>
  <si>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</si>
  <si>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</si>
  <si>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</si>
  <si>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</si>
  <si>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</si>
  <si>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</si>
  <si>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</si>
  <si>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</si>
  <si>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</si>
  <si>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</si>
  <si>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</si>
  <si>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</si>
  <si>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</si>
  <si>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</si>
  <si>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</si>
  <si>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</si>
  <si>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</si>
  <si>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</si>
  <si>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</si>
  <si>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</si>
  <si>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</si>
  <si>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</si>
  <si>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</si>
  <si>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</si>
  <si>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</si>
  <si>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</si>
  <si>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</si>
  <si>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</si>
  <si>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</si>
  <si>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</si>
  <si>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</si>
  <si>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</si>
  <si>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</si>
  <si>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</si>
  <si>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</si>
  <si>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</si>
  <si>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</si>
  <si>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</si>
  <si>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</si>
  <si>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</si>
  <si>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</si>
  <si>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</si>
  <si>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</si>
  <si>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</si>
  <si>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</si>
  <si>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</si>
  <si>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</si>
  <si>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</si>
  <si>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</si>
  <si>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</si>
  <si>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</si>
  <si>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</si>
  <si>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</si>
  <si>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</si>
  <si>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</si>
  <si>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</si>
  <si>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</si>
  <si>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</si>
  <si>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</si>
  <si>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</si>
  <si>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</si>
  <si>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</si>
  <si>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</si>
  <si>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</si>
  <si>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</si>
  <si>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</si>
  <si>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</si>
  <si>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</si>
  <si>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</si>
  <si>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</si>
  <si>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</si>
  <si>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</si>
  <si>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</si>
  <si>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</si>
  <si>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</si>
  <si>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</si>
  <si>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</si>
  <si>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</si>
  <si>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</si>
  <si>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</si>
  <si>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</si>
  <si>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</si>
  <si>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</si>
  <si>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</si>
  <si>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</si>
  <si>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</si>
  <si>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</si>
  <si>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</si>
  <si>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</si>
  <si>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</si>
  <si>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</si>
  <si>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</si>
  <si>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</si>
  <si>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</si>
  <si>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</si>
  <si>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</si>
  <si>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</si>
  <si>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</si>
  <si>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</si>
  <si>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</si>
  <si>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</si>
  <si>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</si>
  <si>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</si>
  <si>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</si>
  <si>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</si>
  <si>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</si>
  <si>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</si>
  <si>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</si>
  <si>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</si>
  <si>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</si>
  <si>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</si>
  <si>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</si>
  <si>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</si>
  <si>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</si>
  <si>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</si>
  <si>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</si>
  <si>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</si>
  <si>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</si>
  <si>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</si>
  <si>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</si>
  <si>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</si>
  <si>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</si>
  <si>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</si>
  <si>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</si>
  <si>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</si>
  <si>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</si>
  <si>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</si>
  <si>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</si>
  <si>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</si>
  <si>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</si>
  <si>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</si>
  <si>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</si>
  <si>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</si>
  <si>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</si>
  <si>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</si>
  <si>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</si>
  <si>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</si>
  <si>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</si>
  <si>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</si>
  <si>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</si>
  <si>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</si>
  <si>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</si>
  <si>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</si>
  <si>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</si>
  <si>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</si>
  <si>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</si>
  <si>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</si>
  <si>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</si>
  <si>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</si>
  <si>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</si>
  <si>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</si>
  <si>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</si>
  <si>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</si>
  <si>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</si>
  <si>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</si>
  <si>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</si>
  <si>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</si>
  <si>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</si>
  <si>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</si>
  <si>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</si>
  <si>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</si>
  <si>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</si>
  <si>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</si>
  <si>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</si>
  <si>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</si>
  <si>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</si>
  <si>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</si>
  <si>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</si>
  <si>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</si>
  <si>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</si>
  <si>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</si>
  <si>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</si>
  <si>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</si>
  <si>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</si>
  <si>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</si>
  <si>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</si>
  <si>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</si>
  <si>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</si>
  <si>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</si>
  <si>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</si>
  <si>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</si>
  <si>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</si>
  <si>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</si>
  <si>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</si>
  <si>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</si>
  <si>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</si>
  <si>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</si>
  <si>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</si>
  <si>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</si>
  <si>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</si>
  <si>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</si>
  <si>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</si>
  <si>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</si>
  <si>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</si>
  <si>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</si>
  <si>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</si>
  <si>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</si>
  <si>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</si>
  <si>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</si>
  <si>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</si>
  <si>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</si>
  <si>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</si>
  <si>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</si>
  <si>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</si>
  <si>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</si>
  <si>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</si>
  <si>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</si>
  <si>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</si>
  <si>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</si>
  <si>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</si>
  <si>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</si>
  <si>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</si>
  <si>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</si>
  <si>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</si>
  <si>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</si>
  <si>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</si>
  <si>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</si>
  <si>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</si>
  <si>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</si>
  <si>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</si>
  <si>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</si>
  <si>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</si>
  <si>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</si>
  <si>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</si>
  <si>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</si>
  <si>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</si>
  <si>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</si>
  <si>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</si>
  <si>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</si>
  <si>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</si>
  <si>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</si>
  <si>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</si>
  <si>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</si>
  <si>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</si>
  <si>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</si>
  <si>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</si>
  <si>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</si>
  <si>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</si>
  <si>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</si>
  <si>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</si>
  <si>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</si>
  <si>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</si>
  <si>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</si>
  <si>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</si>
  <si>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</si>
  <si>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</si>
  <si>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</si>
  <si>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</si>
  <si>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</si>
  <si>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</si>
  <si>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</si>
  <si>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</si>
  <si>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</si>
  <si>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</si>
  <si>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</si>
  <si>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</si>
  <si>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</si>
  <si>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</si>
  <si>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</si>
  <si>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</si>
  <si>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</si>
  <si>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</si>
  <si>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</si>
  <si>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</si>
  <si>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</si>
  <si>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</si>
  <si>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</si>
  <si>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</si>
  <si>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</si>
  <si>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</si>
  <si>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</si>
  <si>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</si>
  <si>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</si>
  <si>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</si>
  <si>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</si>
  <si>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</si>
  <si>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</si>
  <si>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</si>
  <si>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</si>
  <si>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</si>
  <si>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</si>
  <si>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</si>
  <si>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</si>
  <si>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</si>
  <si>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</si>
  <si>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</si>
  <si>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</si>
  <si>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</si>
  <si>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</si>
  <si>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</si>
  <si>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</si>
  <si>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</si>
  <si>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</si>
  <si>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</si>
  <si>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</si>
  <si>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</si>
  <si>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</si>
  <si>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</si>
  <si>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</si>
  <si>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</si>
  <si>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</si>
  <si>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</si>
  <si>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</si>
  <si>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</si>
  <si>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</si>
  <si>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</si>
  <si>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</si>
  <si>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</si>
  <si>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</si>
  <si>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</si>
  <si>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</si>
  <si>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</si>
  <si>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</si>
  <si>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</si>
  <si>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</si>
  <si>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</si>
  <si>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</si>
  <si>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</si>
  <si>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</si>
  <si>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</si>
  <si>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</si>
  <si>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</si>
  <si>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</si>
  <si>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</si>
  <si>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</si>
  <si>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</si>
  <si>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</si>
  <si>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</si>
  <si>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</si>
  <si>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</si>
  <si>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</si>
  <si>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</si>
  <si>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</si>
  <si>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</si>
  <si>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</si>
  <si>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</si>
  <si>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</si>
  <si>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</si>
  <si>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</si>
  <si>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</si>
  <si>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</si>
  <si>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</si>
  <si>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</si>
  <si>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</si>
  <si>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</si>
  <si>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</si>
  <si>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</si>
  <si>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</si>
  <si>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</si>
  <si>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</si>
  <si>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</si>
  <si>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</si>
  <si>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</si>
  <si>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</si>
  <si>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</si>
  <si>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</si>
  <si>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</si>
  <si>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</si>
  <si>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</si>
  <si>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</si>
  <si>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</si>
  <si>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</si>
  <si>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</si>
  <si>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</si>
  <si>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</si>
  <si>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</si>
  <si>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</si>
  <si>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</si>
  <si>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</si>
  <si>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</si>
  <si>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</si>
  <si>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</si>
  <si>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</si>
  <si>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</si>
  <si>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</si>
  <si>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</si>
  <si>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</si>
  <si>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</si>
  <si>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</si>
  <si>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</si>
  <si>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</si>
  <si>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</si>
  <si>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</si>
  <si>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</si>
  <si>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</si>
  <si>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</si>
  <si>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</si>
  <si>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</si>
  <si>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</si>
  <si>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</si>
  <si>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</si>
  <si>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</si>
  <si>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</si>
  <si>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</si>
  <si>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</si>
  <si>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</si>
  <si>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</si>
  <si>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</si>
  <si>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</si>
  <si>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</si>
  <si>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</si>
  <si>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</si>
  <si>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</si>
  <si>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</si>
  <si>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</si>
  <si>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</si>
  <si>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</si>
  <si>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</si>
  <si>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</si>
  <si>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</si>
  <si>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</si>
  <si>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</si>
  <si>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</si>
  <si>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</si>
  <si>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</si>
  <si>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</si>
  <si>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</si>
  <si>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</si>
  <si>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</si>
  <si>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</si>
  <si>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</si>
  <si>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</si>
  <si>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</si>
  <si>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</si>
  <si>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</si>
  <si>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</si>
  <si>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</si>
  <si>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</si>
  <si>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</si>
  <si>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</si>
  <si>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</si>
  <si>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</si>
  <si>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</si>
  <si>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</si>
  <si>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</si>
  <si>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</si>
  <si>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</si>
  <si>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</si>
  <si>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</si>
  <si>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</si>
  <si>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</si>
  <si>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</si>
  <si>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</si>
  <si>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</si>
  <si>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</si>
  <si>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</si>
  <si>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</si>
  <si>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</si>
  <si>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</si>
  <si>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</si>
  <si>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</si>
  <si>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</si>
  <si>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</si>
  <si>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</si>
  <si>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</si>
  <si>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</si>
  <si>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</si>
  <si>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</si>
  <si>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</si>
  <si>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</si>
  <si>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</si>
  <si>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</si>
  <si>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</si>
  <si>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</si>
  <si>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</si>
  <si>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</si>
  <si>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</si>
  <si>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</si>
  <si>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</si>
  <si>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</si>
  <si>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</si>
  <si>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</si>
  <si>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</si>
  <si>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</si>
  <si>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</si>
  <si>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</si>
  <si>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</si>
  <si>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</si>
  <si>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</si>
  <si>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</si>
  <si>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</si>
  <si>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</si>
  <si>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</si>
  <si>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</si>
  <si>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</si>
  <si>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</si>
  <si>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</si>
  <si>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</si>
  <si>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</si>
  <si>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</si>
  <si>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</si>
  <si>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</si>
  <si>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</si>
  <si>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</si>
  <si>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</si>
  <si>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</si>
  <si>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</si>
  <si>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</si>
  <si>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</si>
  <si>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</si>
  <si>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</si>
  <si>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</si>
  <si>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</si>
  <si>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</si>
  <si>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</si>
  <si>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</si>
  <si>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</si>
  <si>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</si>
  <si>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</si>
  <si>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</si>
  <si>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</si>
  <si>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</si>
  <si>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</si>
  <si>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</si>
  <si>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</si>
  <si>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</si>
  <si>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</si>
  <si>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</si>
  <si>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</si>
  <si>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</si>
  <si>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</si>
  <si>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</si>
  <si>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</si>
  <si>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</si>
  <si>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</si>
  <si>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</si>
  <si>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</si>
  <si>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</si>
  <si>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</si>
  <si>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</si>
  <si>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</si>
  <si>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</si>
  <si>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</si>
  <si>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</si>
  <si>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</si>
  <si>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</si>
  <si>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</si>
  <si>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</si>
  <si>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</si>
  <si>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</si>
  <si>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</si>
  <si>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</si>
  <si>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</si>
  <si>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</si>
  <si>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</si>
  <si>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</si>
  <si>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</si>
  <si>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</si>
  <si>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</si>
  <si>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</si>
  <si>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</si>
  <si>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</si>
  <si>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</si>
  <si>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</si>
  <si>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</si>
  <si>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</si>
  <si>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</si>
  <si>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</si>
  <si>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</si>
  <si>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</si>
  <si>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</si>
  <si>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</si>
  <si>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</si>
  <si>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</si>
  <si>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</si>
  <si>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</si>
  <si>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</si>
  <si>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</si>
  <si>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</si>
  <si>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</si>
  <si>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</si>
  <si>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</si>
  <si>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</si>
  <si>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</si>
  <si>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</si>
  <si>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</si>
  <si>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</si>
  <si>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</si>
  <si>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</si>
  <si>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</si>
  <si>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</si>
  <si>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</si>
  <si>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</si>
  <si>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</si>
  <si>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</si>
  <si>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</si>
  <si>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</si>
  <si>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</si>
  <si>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</si>
  <si>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</si>
  <si>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</si>
  <si>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</si>
  <si>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</si>
  <si>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</si>
  <si>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</si>
  <si>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</si>
  <si>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</si>
  <si>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</si>
  <si>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</si>
  <si>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</si>
  <si>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</si>
  <si>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</si>
  <si>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</si>
  <si>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</si>
  <si>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</si>
  <si>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</si>
  <si>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</si>
  <si>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</si>
  <si>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</si>
  <si>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</si>
  <si>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</si>
  <si>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</si>
  <si>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</si>
  <si>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</si>
  <si>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</si>
  <si>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</si>
  <si>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</si>
  <si>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</si>
  <si>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</si>
  <si>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</si>
  <si>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</si>
  <si>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</si>
  <si>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</si>
  <si>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</si>
  <si>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</si>
  <si>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</si>
  <si>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</si>
  <si>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</si>
  <si>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</si>
  <si>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</si>
  <si>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</si>
  <si>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</si>
  <si>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</si>
  <si>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</si>
  <si>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</si>
  <si>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</si>
  <si>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</si>
  <si>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</si>
  <si>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</si>
  <si>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</si>
  <si>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</si>
  <si>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</si>
  <si>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</si>
  <si>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</si>
  <si>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</si>
  <si>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</si>
  <si>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</si>
  <si>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</si>
  <si>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</si>
  <si>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</si>
  <si>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</si>
  <si>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</si>
  <si>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</si>
  <si>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</si>
  <si>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</si>
  <si>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</si>
  <si>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</si>
  <si>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</si>
  <si>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</si>
  <si>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</si>
  <si>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</si>
  <si>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</si>
  <si>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</si>
  <si>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</si>
  <si>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</si>
  <si>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</si>
  <si>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</si>
  <si>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</si>
  <si>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</si>
  <si>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</si>
  <si>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</si>
  <si>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</si>
  <si>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</si>
  <si>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</si>
  <si>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</si>
  <si>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</si>
  <si>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</si>
  <si>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</si>
  <si>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</si>
  <si>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</si>
  <si>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</si>
  <si>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</si>
  <si>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</si>
  <si>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</si>
  <si>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</si>
  <si>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</si>
  <si>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</si>
  <si>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</si>
  <si>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</si>
  <si>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</si>
  <si>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</si>
  <si>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</si>
  <si>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</si>
  <si>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</si>
  <si>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</si>
  <si>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</si>
  <si>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</si>
  <si>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</si>
  <si>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</si>
  <si>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</si>
  <si>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</si>
  <si>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</si>
  <si>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</si>
  <si>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</si>
  <si>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</si>
  <si>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</si>
  <si>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</si>
  <si>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</si>
  <si>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</si>
  <si>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</si>
  <si>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</si>
  <si>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</si>
  <si>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</si>
  <si>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</si>
  <si>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</si>
  <si>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</si>
  <si>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</si>
  <si>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</si>
  <si>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</si>
  <si>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</si>
  <si>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</si>
  <si>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</si>
  <si>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</si>
  <si>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</si>
  <si>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</si>
  <si>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</si>
  <si>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</si>
  <si>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</si>
  <si>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</si>
  <si>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</si>
  <si>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</si>
  <si>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</si>
  <si>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</si>
  <si>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</si>
  <si>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</si>
  <si>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</si>
  <si>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</si>
  <si>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</si>
  <si>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</si>
  <si>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</si>
  <si>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</si>
  <si>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</si>
  <si>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</si>
  <si>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</si>
  <si>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</si>
  <si>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</si>
  <si>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</si>
  <si>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</si>
  <si>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</si>
  <si>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</si>
  <si>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</si>
  <si>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</si>
  <si>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</si>
  <si>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</si>
  <si>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</si>
  <si>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</si>
  <si>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</si>
  <si>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</si>
  <si>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</si>
  <si>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</si>
  <si>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</si>
  <si>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</si>
  <si>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</si>
  <si>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</si>
  <si>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</si>
  <si>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</si>
  <si>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</si>
  <si>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</si>
  <si>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</si>
  <si>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</si>
  <si>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</si>
  <si>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</si>
  <si>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</si>
  <si>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</si>
  <si>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</si>
  <si>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</si>
  <si>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</si>
  <si>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</si>
  <si>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</si>
  <si>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</si>
  <si>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</si>
  <si>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</si>
  <si>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</si>
  <si>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</si>
  <si>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</si>
  <si>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</si>
  <si>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</si>
  <si>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</si>
  <si>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</si>
  <si>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</si>
  <si>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</si>
  <si>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</si>
  <si>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</si>
  <si>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</si>
  <si>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</si>
  <si>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</si>
  <si>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</si>
  <si>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</si>
  <si>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</si>
  <si>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</si>
  <si>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</si>
  <si>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</si>
  <si>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</si>
  <si>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</si>
  <si>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</si>
  <si>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</si>
  <si>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</si>
  <si>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</si>
  <si>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</si>
  <si>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</si>
  <si>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</si>
  <si>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</si>
  <si>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</si>
  <si>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</si>
  <si>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</si>
  <si>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</si>
  <si>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</si>
  <si>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</si>
  <si>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</si>
  <si>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</si>
  <si>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</si>
  <si>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</si>
  <si>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</si>
  <si>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</si>
  <si>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</si>
  <si>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</si>
  <si>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</si>
  <si>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</si>
  <si>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</si>
  <si>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</si>
  <si>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</si>
  <si>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</si>
  <si>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</si>
  <si>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</si>
  <si>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</si>
  <si>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</si>
  <si>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</si>
  <si>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</si>
  <si>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</si>
  <si>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</si>
  <si>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</si>
  <si>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</si>
  <si>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</si>
  <si>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</si>
  <si>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</si>
  <si>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</si>
  <si>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</si>
  <si>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</si>
  <si>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</si>
  <si>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</si>
  <si>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</si>
  <si>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</si>
  <si>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</si>
  <si>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</si>
  <si>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</si>
  <si>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</si>
  <si>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</si>
  <si>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</si>
  <si>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</si>
  <si>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</si>
  <si>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</si>
  <si>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</si>
  <si>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</si>
  <si>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</si>
  <si>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</si>
  <si>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</si>
  <si>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</si>
  <si>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</si>
  <si>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</si>
  <si>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</si>
  <si>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</si>
  <si>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</si>
  <si>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</si>
  <si>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</si>
  <si>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</si>
  <si>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</si>
  <si>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</si>
  <si>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</si>
  <si>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</si>
  <si>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</si>
  <si>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</si>
  <si>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</si>
  <si>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</si>
  <si>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</si>
  <si>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</si>
  <si>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</si>
  <si>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</si>
  <si>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</si>
  <si>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</si>
  <si>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</si>
  <si>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</si>
  <si>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</si>
  <si>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</si>
  <si>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</si>
  <si>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</si>
  <si>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</si>
  <si>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</si>
  <si>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</si>
  <si>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</si>
  <si>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</si>
  <si>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</si>
  <si>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</si>
  <si>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</si>
  <si>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</si>
  <si>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</si>
  <si>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</si>
  <si>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</si>
  <si>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</si>
  <si>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</si>
  <si>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</si>
  <si>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</si>
  <si>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</si>
  <si>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</si>
  <si>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</si>
  <si>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</si>
  <si>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</si>
  <si>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</si>
  <si>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</si>
  <si>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</si>
  <si>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</si>
  <si>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</si>
  <si>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</si>
  <si>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</si>
  <si>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</si>
  <si>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</si>
  <si>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</si>
  <si>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</si>
  <si>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</si>
  <si>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</si>
  <si>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</si>
  <si>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</si>
  <si>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</si>
  <si>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</si>
  <si>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</si>
  <si>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</si>
  <si>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</si>
  <si>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</si>
  <si>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</si>
  <si>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</si>
  <si>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</si>
  <si>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</si>
  <si>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</si>
  <si>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</si>
  <si>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</si>
  <si>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</si>
  <si>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</si>
  <si>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</si>
  <si>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</si>
  <si>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</si>
  <si>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</si>
  <si>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</si>
  <si>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</si>
  <si>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</si>
  <si>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</si>
  <si>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</si>
  <si>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</si>
  <si>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</si>
  <si>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</si>
  <si>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</si>
  <si>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</si>
  <si>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</si>
  <si>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</si>
  <si>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</si>
  <si>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</si>
  <si>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</si>
  <si>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</si>
  <si>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</si>
  <si>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</si>
  <si>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</si>
  <si>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</si>
  <si>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</si>
  <si>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</si>
  <si>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</si>
  <si>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</si>
  <si>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</si>
  <si>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</si>
  <si>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</si>
  <si>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</si>
  <si>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</si>
  <si>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</si>
  <si>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</si>
  <si>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</si>
  <si>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</si>
  <si>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</si>
  <si>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</si>
  <si>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</si>
  <si>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</si>
  <si>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</si>
  <si>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</si>
  <si>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</si>
  <si>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</si>
  <si>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</si>
  <si>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</si>
  <si>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</si>
  <si>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</si>
  <si>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</si>
  <si>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</si>
  <si>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</si>
  <si>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</si>
  <si>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</si>
  <si>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</si>
  <si>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</si>
  <si>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</si>
  <si>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</si>
  <si>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</si>
  <si>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</si>
  <si>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</si>
  <si>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</si>
  <si>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</si>
  <si>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</si>
  <si>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</si>
  <si>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</si>
  <si>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</si>
  <si>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</si>
  <si>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</si>
  <si>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</si>
  <si>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</si>
  <si>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</si>
  <si>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</si>
  <si>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</si>
  <si>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</si>
  <si>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</si>
  <si>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</si>
  <si>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</si>
  <si>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</si>
  <si>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</si>
  <si>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</si>
  <si>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</si>
  <si>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</si>
  <si>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</si>
  <si>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</si>
  <si>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</si>
  <si>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</si>
  <si>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</si>
  <si>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</si>
  <si>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</si>
  <si>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</si>
  <si>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</si>
  <si>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</si>
  <si>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</si>
  <si>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</si>
  <si>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</si>
  <si>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</si>
  <si>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</si>
  <si>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</si>
  <si>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</si>
  <si>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</si>
  <si>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</si>
  <si>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</si>
  <si>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</si>
  <si>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</si>
  <si>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</si>
  <si>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</si>
  <si>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</si>
  <si>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</si>
  <si>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</si>
  <si>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</si>
  <si>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</si>
  <si>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</si>
  <si>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</si>
  <si>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</si>
  <si>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</si>
  <si>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</si>
  <si>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</si>
  <si>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</si>
  <si>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</si>
  <si>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</si>
  <si>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</si>
  <si>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</si>
  <si>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</si>
  <si>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</si>
  <si>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</si>
  <si>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</si>
  <si>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</si>
  <si>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</si>
  <si>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</si>
  <si>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</si>
  <si>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</si>
  <si>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</si>
  <si>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</si>
  <si>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</si>
  <si>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</si>
  <si>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</si>
  <si>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</si>
  <si>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</si>
  <si>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</si>
  <si>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</si>
  <si>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</si>
  <si>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</si>
  <si>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</si>
  <si>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</si>
  <si>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</si>
  <si>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</si>
  <si>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</si>
  <si>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</si>
  <si>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</si>
  <si>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</si>
  <si>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</si>
  <si>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</si>
  <si>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</si>
  <si>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</si>
  <si>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</si>
  <si>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</si>
  <si>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</si>
  <si>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</si>
  <si>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</si>
  <si>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</si>
  <si>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</si>
  <si>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</si>
  <si>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</si>
  <si>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</si>
  <si>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</si>
  <si>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</si>
  <si>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</si>
  <si>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</si>
  <si>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</si>
  <si>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</si>
  <si>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</si>
  <si>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</si>
  <si>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</si>
  <si>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</si>
  <si>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</si>
  <si>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</si>
  <si>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</si>
  <si>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</si>
  <si>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</si>
  <si>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</si>
  <si>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</si>
  <si>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</si>
  <si>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</si>
  <si>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</si>
  <si>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</si>
  <si>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</si>
  <si>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</si>
  <si>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</si>
  <si>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</si>
  <si>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</si>
  <si>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</si>
  <si>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</si>
  <si>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</si>
  <si>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</si>
  <si>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</si>
  <si>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</si>
  <si>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</si>
  <si>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</si>
  <si>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</si>
  <si>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</si>
  <si>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</si>
  <si>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</si>
  <si>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</si>
  <si>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</si>
  <si>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</si>
  <si>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</si>
  <si>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</si>
  <si>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</si>
  <si>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</si>
  <si>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</si>
  <si>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</si>
  <si>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</si>
  <si>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</si>
  <si>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</si>
  <si>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</si>
  <si>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</si>
  <si>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</si>
  <si>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</si>
  <si>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</si>
  <si>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</si>
  <si>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</si>
  <si>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</si>
  <si>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</si>
  <si>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</si>
  <si>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</si>
  <si>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</si>
  <si>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</si>
  <si>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</si>
  <si>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</si>
  <si>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</si>
  <si>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</si>
  <si>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</si>
  <si>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</si>
  <si>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</si>
  <si>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</si>
  <si>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</si>
  <si>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</si>
  <si>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</si>
  <si>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</si>
  <si>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</si>
  <si>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</si>
  <si>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</si>
  <si>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</si>
  <si>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</si>
  <si>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</si>
  <si>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</si>
  <si>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</si>
  <si>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</si>
  <si>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</si>
  <si>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</si>
  <si>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</si>
  <si>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</si>
  <si>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</si>
  <si>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</si>
  <si>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</si>
  <si>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</si>
  <si>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</si>
  <si>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</si>
  <si>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</si>
  <si>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</si>
  <si>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</si>
  <si>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</si>
  <si>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</si>
  <si>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</si>
  <si>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</si>
  <si>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</si>
  <si>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</si>
  <si>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</si>
  <si>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</si>
  <si>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</si>
  <si>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</si>
  <si>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</si>
  <si>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</si>
  <si>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</si>
  <si>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</si>
  <si>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</si>
  <si>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</si>
  <si>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</si>
  <si>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</si>
  <si>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</si>
  <si>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</si>
  <si>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</si>
  <si>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</si>
  <si>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</si>
  <si>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</si>
  <si>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</si>
  <si>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</si>
  <si>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</si>
  <si>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</si>
  <si>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</si>
  <si>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</si>
  <si>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</si>
  <si>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</si>
  <si>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</si>
  <si>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</si>
  <si>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</si>
  <si>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</si>
  <si>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</si>
  <si>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</si>
  <si>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</si>
  <si>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</si>
  <si>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</si>
  <si>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</si>
  <si>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</si>
  <si>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</si>
  <si>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</si>
  <si>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</si>
  <si>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</si>
  <si>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</si>
  <si>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</si>
  <si>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</si>
  <si>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</si>
  <si>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</si>
  <si>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</si>
  <si>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</si>
  <si>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</si>
  <si>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</si>
  <si>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</si>
  <si>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</si>
  <si>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</si>
  <si>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</si>
  <si>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</si>
  <si>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</si>
  <si>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</si>
  <si>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</si>
  <si>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</si>
  <si>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</si>
  <si>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</si>
  <si>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</si>
  <si>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</si>
  <si>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</si>
  <si>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</si>
  <si>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</si>
  <si>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</si>
  <si>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</si>
  <si>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</si>
  <si>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</si>
  <si>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</si>
  <si>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</si>
  <si>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</si>
  <si>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</si>
  <si>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</si>
  <si>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</si>
  <si>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</si>
  <si>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</si>
  <si>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</si>
  <si>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</si>
  <si>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</si>
  <si>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</si>
  <si>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</si>
  <si>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</si>
  <si>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</si>
  <si>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</si>
  <si>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</si>
  <si>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</si>
  <si>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</si>
  <si>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</si>
  <si>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</si>
  <si>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</si>
  <si>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</si>
  <si>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</si>
  <si>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</si>
  <si>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</si>
  <si>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</si>
  <si>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</si>
  <si>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</si>
  <si>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</si>
  <si>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</si>
  <si>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</si>
  <si>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</si>
  <si>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</si>
  <si>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</si>
  <si>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</si>
  <si>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</si>
  <si>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</si>
  <si>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</si>
  <si>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</si>
  <si>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</si>
  <si>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</si>
  <si>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</si>
  <si>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</si>
  <si>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</si>
  <si>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</si>
  <si>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</si>
  <si>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</si>
  <si>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</si>
  <si>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</si>
  <si>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</si>
  <si>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</si>
  <si>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</si>
  <si>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</si>
  <si>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</si>
  <si>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</si>
  <si>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</si>
  <si>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</si>
  <si>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</si>
  <si>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</si>
  <si>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</si>
  <si>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</si>
  <si>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</si>
  <si>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</si>
  <si>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</si>
  <si>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</si>
  <si>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</si>
  <si>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</si>
  <si>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</si>
  <si>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</si>
  <si>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</si>
  <si>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</si>
  <si>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</si>
  <si>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</si>
  <si>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</si>
  <si>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</si>
  <si>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</si>
  <si>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</si>
  <si>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</si>
  <si>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</si>
  <si>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</si>
  <si>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</si>
  <si>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</si>
  <si>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</si>
  <si>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</si>
  <si>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</si>
  <si>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</si>
  <si>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</si>
  <si>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</si>
  <si>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</si>
  <si>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</si>
  <si>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</si>
  <si>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</si>
  <si>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</si>
  <si>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</si>
  <si>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</si>
  <si>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</si>
  <si>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</si>
  <si>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</si>
  <si>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</si>
  <si>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</si>
  <si>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</si>
  <si>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</si>
  <si>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</si>
  <si>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</si>
  <si>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</si>
  <si>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</si>
  <si>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</si>
  <si>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</si>
  <si>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</si>
  <si>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</si>
  <si>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</si>
  <si>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</si>
  <si>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</si>
  <si>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</si>
  <si>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</si>
  <si>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</si>
  <si>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</si>
  <si>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</si>
  <si>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</si>
  <si>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</si>
  <si>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</si>
  <si>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</si>
  <si>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</si>
  <si>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</si>
  <si>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</si>
  <si>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</si>
  <si>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</si>
  <si>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</si>
  <si>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</si>
  <si>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</si>
  <si>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</si>
  <si>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</si>
  <si>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</si>
  <si>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</si>
  <si>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</si>
  <si>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</si>
  <si>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</si>
  <si>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</si>
  <si>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</si>
  <si>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</si>
  <si>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</si>
  <si>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</si>
  <si>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</si>
  <si>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</si>
  <si>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</si>
  <si>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</si>
  <si>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</si>
  <si>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</si>
  <si>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</si>
  <si>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</si>
  <si>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</si>
  <si>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</si>
  <si>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</si>
  <si>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</si>
  <si>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</si>
  <si>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</si>
  <si>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</si>
  <si>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</si>
  <si>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</si>
  <si>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</si>
  <si>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</si>
  <si>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</si>
  <si>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</si>
  <si>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</si>
  <si>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</si>
  <si>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</si>
  <si>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</si>
  <si>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</si>
  <si>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</si>
  <si>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</si>
  <si>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</si>
  <si>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</si>
  <si>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</si>
  <si>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</si>
  <si>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</si>
  <si>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</si>
  <si>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</si>
  <si>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</si>
  <si>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</si>
  <si>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</si>
  <si>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</si>
  <si>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</si>
  <si>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</si>
  <si>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</si>
  <si>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</si>
  <si>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</si>
  <si>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</si>
  <si>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</si>
  <si>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</si>
  <si>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</si>
  <si>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</si>
  <si>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</si>
  <si>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</si>
  <si>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</si>
  <si>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</si>
  <si>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</si>
  <si>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</si>
  <si>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</si>
  <si>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</si>
  <si>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</si>
  <si>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</si>
  <si>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</si>
  <si>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</si>
  <si>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</si>
  <si>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</si>
  <si>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</si>
  <si>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</si>
  <si>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</si>
  <si>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</si>
  <si>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</si>
  <si>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</si>
  <si>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</si>
  <si>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</si>
  <si>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</si>
  <si>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</si>
  <si>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</si>
  <si>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</si>
  <si>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</si>
  <si>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</si>
  <si>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</si>
  <si>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</si>
  <si>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</si>
  <si>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</si>
  <si>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</si>
  <si>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</si>
  <si>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</si>
  <si>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</si>
  <si>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</si>
  <si>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</si>
  <si>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</si>
  <si>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</si>
  <si>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</si>
  <si>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</si>
  <si>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</si>
  <si>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</si>
  <si>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</si>
  <si>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</si>
  <si>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</si>
  <si>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</si>
  <si>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</si>
  <si>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</si>
  <si>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</si>
  <si>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</si>
  <si>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</si>
  <si>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</si>
  <si>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</si>
  <si>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</si>
  <si>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</si>
  <si>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</si>
  <si>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</si>
  <si>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</si>
  <si>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</si>
  <si>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</si>
  <si>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</si>
  <si>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</si>
  <si>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</si>
  <si>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</si>
  <si>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</si>
  <si>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</si>
  <si>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</si>
  <si>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</si>
  <si>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</si>
  <si>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</si>
  <si>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</si>
  <si>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</si>
  <si>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</si>
  <si>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</si>
  <si>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</si>
  <si>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</si>
  <si>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</si>
  <si>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</si>
  <si>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</si>
  <si>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</si>
  <si>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</si>
  <si>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</si>
  <si>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</si>
  <si>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</si>
  <si>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</si>
  <si>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</si>
  <si>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</si>
  <si>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</si>
  <si>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</si>
  <si>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</si>
  <si>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</si>
  <si>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</si>
  <si>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</si>
  <si>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</si>
  <si>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</si>
  <si>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</si>
  <si>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</si>
  <si>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</si>
  <si>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</si>
  <si>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</si>
  <si>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</si>
  <si>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</si>
  <si>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</si>
  <si>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</si>
  <si>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</si>
  <si>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</si>
  <si>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</si>
  <si>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</si>
  <si>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</si>
  <si>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</si>
  <si>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</si>
  <si>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</si>
  <si>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</si>
  <si>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</si>
  <si>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</si>
  <si>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</si>
  <si>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</si>
  <si>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</si>
  <si>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</si>
  <si>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</si>
  <si>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</si>
  <si>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</si>
  <si>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</si>
  <si>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</si>
  <si>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</si>
  <si>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</si>
  <si>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</si>
  <si>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</si>
  <si>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</si>
  <si>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</si>
  <si>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</si>
  <si>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</si>
  <si>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</si>
  <si>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</si>
  <si>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</si>
  <si>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</si>
  <si>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</si>
  <si>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</si>
  <si>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</si>
  <si>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</si>
  <si>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</si>
  <si>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</si>
  <si>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</si>
  <si>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</si>
  <si>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</si>
  <si>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</si>
  <si>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</si>
  <si>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</si>
  <si>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</si>
  <si>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</si>
  <si>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</si>
  <si>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</si>
  <si>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</si>
  <si>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</si>
  <si>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</si>
  <si>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</si>
  <si>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</si>
  <si>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</si>
  <si>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</si>
  <si>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</si>
  <si>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</si>
  <si>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</si>
  <si>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</si>
  <si>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</si>
  <si>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</si>
  <si>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</si>
  <si>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</si>
  <si>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</si>
  <si>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</si>
  <si>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</si>
  <si>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</si>
  <si>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</si>
  <si>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</si>
  <si>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</si>
  <si>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</si>
  <si>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</si>
  <si>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</si>
  <si>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</si>
  <si>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</si>
  <si>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</si>
  <si>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</si>
  <si>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</si>
  <si>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</si>
  <si>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</si>
  <si>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</si>
  <si>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</si>
  <si>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</si>
  <si>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</si>
  <si>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</si>
  <si>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</si>
  <si>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</si>
  <si>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</si>
  <si>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</si>
  <si>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</si>
  <si>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</si>
  <si>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</si>
  <si>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</si>
  <si>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</si>
  <si>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</si>
  <si>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</si>
  <si>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</si>
  <si>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</si>
  <si>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</si>
  <si>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</si>
  <si>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</si>
  <si>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</si>
  <si>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</si>
  <si>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</si>
  <si>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</si>
  <si>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</si>
  <si>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</si>
  <si>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</si>
  <si>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</si>
  <si>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</si>
  <si>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</si>
  <si>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</si>
  <si>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</si>
  <si>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</si>
  <si>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</si>
  <si>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</si>
  <si>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</si>
  <si>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</si>
  <si>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</si>
  <si>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</si>
  <si>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</si>
  <si>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</si>
  <si>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</si>
  <si>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</si>
  <si>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</si>
  <si>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</si>
  <si>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</si>
  <si>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</si>
  <si>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</si>
  <si>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</si>
  <si>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</si>
  <si>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</si>
  <si>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</si>
  <si>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</si>
  <si>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</si>
  <si>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</si>
  <si>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</si>
  <si>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</si>
  <si>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</si>
  <si>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</si>
  <si>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</si>
  <si>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</si>
  <si>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</si>
  <si>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</si>
  <si>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</si>
  <si>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</si>
  <si>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</si>
  <si>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</si>
  <si>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</si>
  <si>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</si>
  <si>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</si>
  <si>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</si>
  <si>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</si>
  <si>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</si>
  <si>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</si>
  <si>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</si>
  <si>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</si>
  <si>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</si>
  <si>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</si>
  <si>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</si>
  <si>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</si>
  <si>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</si>
  <si>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</si>
  <si>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</si>
  <si>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</si>
  <si>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</si>
  <si>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</si>
  <si>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</si>
  <si>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</si>
  <si>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</si>
  <si>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</si>
  <si>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</si>
  <si>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</si>
  <si>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</si>
  <si>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</si>
  <si>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</si>
  <si>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</si>
  <si>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</si>
  <si>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</si>
  <si>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</si>
  <si>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</si>
  <si>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</si>
  <si>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</si>
  <si>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</si>
  <si>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</si>
  <si>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</si>
  <si>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</si>
  <si>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</si>
  <si>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</si>
  <si>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</si>
  <si>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</si>
  <si>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</si>
  <si>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</si>
  <si>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</si>
  <si>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</si>
  <si>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</si>
  <si>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</si>
  <si>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</si>
  <si>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</si>
  <si>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</si>
  <si>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</si>
  <si>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</si>
  <si>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</si>
  <si>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</si>
  <si>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</si>
  <si>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</si>
  <si>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</si>
  <si>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</si>
  <si>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</si>
  <si>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</si>
  <si>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</si>
  <si>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</si>
  <si>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</si>
  <si>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</si>
  <si>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</si>
  <si>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</si>
  <si>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</si>
  <si>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</si>
  <si>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</si>
  <si>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</si>
  <si>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</si>
  <si>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</si>
  <si>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</si>
  <si>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</si>
  <si>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</si>
  <si>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</si>
  <si>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</si>
  <si>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</si>
  <si>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</si>
  <si>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</si>
  <si>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</si>
  <si>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</si>
  <si>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</si>
  <si>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</si>
  <si>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</si>
  <si>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</si>
  <si>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</si>
  <si>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</si>
  <si>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</si>
  <si>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</si>
  <si>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</si>
  <si>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</si>
  <si>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</si>
  <si>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</si>
  <si>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</si>
  <si>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</si>
  <si>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</si>
  <si>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</si>
  <si>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</si>
  <si>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</si>
  <si>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</si>
  <si>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</si>
  <si>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</si>
  <si>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</si>
  <si>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</si>
  <si>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</si>
  <si>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</si>
  <si>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</si>
  <si>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</si>
  <si>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</si>
  <si>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</si>
  <si>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</si>
  <si>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</si>
  <si>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</si>
  <si>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</si>
  <si>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</si>
  <si>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</si>
  <si>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</si>
  <si>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</si>
  <si>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</si>
  <si>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</si>
  <si>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</si>
  <si>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</si>
  <si>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</si>
  <si>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</si>
  <si>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</si>
  <si>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</si>
  <si>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</si>
  <si>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</si>
  <si>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</si>
  <si>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</si>
  <si>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</si>
  <si>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</si>
  <si>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</si>
  <si>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</si>
  <si>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</si>
  <si>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</si>
  <si>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</si>
  <si>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</si>
  <si>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</si>
  <si>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</si>
  <si>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</si>
  <si>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</si>
  <si>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</si>
  <si>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</si>
  <si>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</si>
  <si>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</si>
  <si>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</si>
  <si>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</si>
  <si>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</si>
  <si>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</si>
  <si>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</si>
  <si>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</si>
  <si>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</si>
  <si>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</si>
  <si>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</si>
  <si>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</si>
  <si>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</si>
  <si>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</si>
  <si>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</si>
  <si>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</si>
  <si>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</si>
  <si>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</si>
  <si>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</si>
  <si>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</si>
  <si>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</si>
  <si>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</si>
  <si>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</si>
  <si>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</si>
  <si>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</si>
  <si>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</si>
  <si>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</si>
  <si>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</si>
  <si>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</si>
  <si>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</si>
  <si>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</si>
  <si>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</si>
  <si>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</si>
  <si>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</si>
  <si>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</si>
  <si>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</si>
  <si>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</si>
  <si>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</si>
  <si>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</si>
  <si>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</si>
  <si>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</si>
  <si>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</si>
  <si>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</si>
  <si>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</si>
  <si>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</si>
  <si>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</si>
  <si>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</si>
  <si>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</si>
  <si>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</si>
  <si>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</si>
  <si>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</si>
  <si>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</si>
  <si>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</si>
  <si>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</si>
  <si>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</si>
  <si>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</si>
  <si>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</si>
  <si>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</si>
  <si>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</si>
  <si>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</si>
  <si>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</si>
  <si>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</si>
  <si>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</si>
  <si>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</si>
  <si>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</si>
  <si>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</si>
  <si>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</si>
  <si>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</si>
  <si>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</si>
  <si>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</si>
  <si>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</si>
  <si>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</si>
  <si>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</si>
  <si>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</si>
  <si>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</si>
  <si>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</si>
  <si>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</si>
  <si>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</si>
  <si>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</si>
  <si>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</si>
  <si>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</si>
  <si>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</si>
  <si>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</si>
  <si>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</si>
  <si>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</si>
  <si>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</si>
  <si>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</si>
  <si>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</si>
  <si>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</si>
  <si>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</si>
  <si>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</si>
  <si>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</si>
  <si>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</si>
  <si>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</si>
  <si>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</si>
  <si>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</si>
  <si>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</si>
  <si>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</si>
  <si>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</si>
  <si>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</si>
  <si>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</si>
  <si>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</si>
  <si>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</si>
  <si>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</si>
  <si>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</si>
  <si>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</si>
  <si>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</si>
  <si>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</si>
  <si>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</si>
  <si>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</si>
  <si>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</si>
  <si>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</si>
  <si>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</si>
  <si>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</si>
  <si>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</si>
  <si>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</si>
  <si>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</si>
  <si>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</si>
  <si>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</si>
  <si>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</si>
  <si>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</si>
  <si>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</si>
  <si>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</si>
  <si>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</si>
  <si>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</si>
  <si>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</si>
  <si>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</si>
  <si>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</si>
  <si>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</si>
  <si>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</si>
  <si>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</si>
  <si>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</si>
  <si>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</si>
  <si>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</si>
  <si>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</si>
  <si>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</si>
  <si>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</si>
  <si>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</si>
  <si>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</si>
  <si>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</si>
  <si>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</si>
  <si>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</si>
  <si>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</si>
  <si>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</si>
  <si>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</si>
  <si>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</si>
  <si>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</si>
  <si>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</si>
  <si>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</si>
  <si>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</si>
  <si>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</si>
  <si>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</si>
  <si>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</si>
  <si>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</si>
  <si>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</si>
  <si>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</si>
  <si>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</si>
  <si>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</si>
  <si>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</si>
  <si>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</si>
  <si>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</si>
  <si>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</si>
  <si>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</si>
  <si>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</si>
  <si>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</si>
  <si>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</si>
  <si>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</si>
  <si>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</si>
  <si>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</si>
  <si>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</si>
  <si>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</si>
  <si>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</si>
  <si>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</si>
  <si>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</si>
  <si>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</si>
  <si>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</si>
  <si>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</si>
  <si>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</si>
  <si>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</si>
  <si>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</si>
  <si>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</si>
  <si>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</si>
  <si>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</si>
  <si>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</si>
  <si>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</si>
  <si>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</si>
  <si>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</si>
  <si>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</si>
  <si>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</si>
  <si>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</si>
  <si>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</si>
  <si>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</si>
  <si>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</si>
  <si>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</si>
  <si>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</si>
  <si>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</si>
  <si>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</si>
  <si>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</si>
  <si>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</si>
  <si>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</si>
  <si>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</si>
  <si>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</si>
  <si>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</si>
  <si>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</si>
  <si>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</si>
  <si>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</si>
  <si>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</si>
  <si>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</si>
  <si>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</si>
  <si>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</si>
  <si>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</si>
  <si>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</si>
  <si>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</si>
  <si>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</si>
  <si>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</si>
  <si>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</si>
  <si>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</si>
  <si>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</si>
  <si>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</si>
  <si>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</si>
  <si>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</si>
  <si>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</si>
  <si>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</si>
  <si>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</si>
  <si>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</si>
  <si>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</si>
  <si>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</si>
  <si>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</si>
  <si>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</si>
  <si>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</si>
  <si>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</si>
  <si>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</si>
  <si>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</si>
  <si>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</si>
  <si>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</si>
  <si>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</si>
  <si>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</si>
  <si>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</si>
  <si>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</si>
  <si>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</si>
  <si>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</si>
  <si>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</si>
  <si>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</si>
  <si>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</si>
  <si>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</si>
  <si>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</si>
  <si>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</si>
  <si>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</si>
  <si>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</si>
  <si>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</si>
  <si>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</si>
  <si>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</si>
  <si>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</si>
  <si>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</si>
  <si>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</si>
  <si>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</si>
  <si>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</si>
  <si>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</si>
  <si>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</si>
  <si>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</si>
  <si>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</si>
  <si>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</si>
  <si>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</si>
  <si>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</si>
  <si>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</si>
  <si>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</si>
  <si>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</si>
  <si>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</si>
  <si>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</si>
  <si>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</si>
  <si>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</si>
  <si>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</si>
  <si>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</si>
  <si>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</si>
  <si>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</si>
  <si>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</si>
  <si>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</si>
  <si>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</si>
  <si>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</si>
  <si>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</si>
  <si>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</si>
  <si>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</si>
  <si>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</si>
  <si>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</si>
  <si>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</si>
  <si>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</si>
  <si>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</si>
  <si>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</si>
  <si>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</si>
  <si>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</si>
  <si>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</si>
  <si>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</si>
  <si>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</si>
  <si>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</si>
  <si>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</si>
  <si>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</si>
  <si>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</si>
  <si>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</si>
  <si>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</si>
  <si>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</si>
  <si>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</si>
  <si>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</si>
  <si>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</si>
  <si>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</si>
  <si>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</si>
  <si>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</si>
  <si>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</si>
  <si>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</si>
  <si>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</si>
  <si>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</si>
  <si>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</si>
  <si>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</si>
  <si>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</si>
  <si>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</si>
  <si>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</si>
  <si>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</si>
  <si>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</si>
  <si>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</si>
  <si>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</si>
  <si>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</si>
  <si>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</si>
  <si>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</si>
  <si>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</si>
  <si>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</si>
  <si>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</si>
  <si>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</si>
  <si>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</si>
  <si>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</si>
  <si>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</si>
  <si>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</si>
  <si>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</si>
  <si>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</si>
  <si>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</si>
  <si>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</si>
  <si>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</si>
  <si>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</si>
  <si>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</si>
  <si>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</si>
  <si>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</si>
  <si>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</si>
  <si>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</si>
  <si>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</si>
  <si>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</si>
  <si>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</si>
  <si>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</si>
  <si>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</si>
  <si>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</si>
  <si>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</si>
  <si>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</si>
  <si>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</si>
  <si>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</si>
  <si>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</si>
  <si>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</si>
  <si>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</si>
  <si>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</si>
  <si>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</si>
  <si>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</si>
  <si>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</si>
  <si>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</si>
  <si>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</si>
  <si>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</si>
  <si>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</si>
  <si>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</si>
  <si>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</si>
  <si>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</si>
  <si>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</si>
  <si>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</si>
  <si>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</si>
  <si>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</si>
  <si>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</si>
  <si>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</si>
  <si>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</si>
  <si>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</si>
  <si>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</si>
  <si>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</si>
  <si>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</si>
  <si>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</si>
  <si>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</si>
  <si>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</si>
  <si>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</si>
  <si>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</si>
  <si>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</si>
  <si>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</si>
  <si>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</si>
  <si>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</si>
  <si>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</si>
  <si>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</si>
  <si>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</si>
  <si>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</si>
  <si>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</si>
  <si>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</si>
  <si>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</si>
  <si>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</si>
  <si>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</si>
  <si>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</si>
  <si>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</si>
  <si>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</si>
  <si>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</si>
  <si>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</si>
  <si>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</si>
  <si>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</si>
  <si>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</si>
  <si>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</si>
  <si>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</si>
  <si>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</si>
  <si>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</si>
  <si>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</si>
  <si>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</si>
  <si>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</si>
  <si>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</si>
  <si>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</si>
  <si>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</si>
  <si>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</si>
  <si>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</si>
  <si>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</si>
  <si>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</si>
  <si>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</si>
  <si>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</si>
  <si>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</si>
  <si>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</si>
  <si>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</si>
  <si>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</si>
  <si>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</si>
  <si>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</si>
  <si>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</si>
  <si>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</si>
  <si>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</si>
  <si>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</si>
  <si>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</si>
  <si>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</si>
  <si>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</si>
  <si>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</si>
  <si>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</si>
  <si>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</si>
  <si>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</si>
  <si>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</si>
  <si>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</si>
  <si>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</si>
  <si>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</si>
  <si>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</si>
  <si>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</si>
  <si>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</si>
  <si>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</si>
  <si>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</si>
  <si>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</si>
  <si>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</si>
  <si>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</si>
  <si>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</si>
  <si>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</si>
  <si>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</si>
  <si>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</si>
  <si>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</si>
  <si>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</si>
  <si>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</si>
  <si>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</si>
  <si>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</si>
  <si>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</si>
  <si>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</si>
  <si>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</si>
  <si>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</si>
  <si>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</si>
  <si>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</si>
  <si>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</si>
  <si>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</si>
  <si>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</si>
  <si>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</si>
  <si>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</si>
  <si>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</si>
  <si>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</si>
  <si>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</si>
  <si>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</si>
  <si>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</si>
  <si>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</si>
  <si>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</si>
  <si>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</si>
  <si>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</si>
  <si>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</si>
  <si>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</si>
  <si>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</si>
  <si>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</si>
  <si>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</si>
  <si>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</si>
  <si>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</si>
  <si>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</si>
  <si>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</si>
  <si>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</si>
  <si>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</si>
  <si>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</si>
  <si>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</si>
  <si>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</si>
  <si>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</si>
  <si>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</si>
  <si>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</si>
  <si>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</si>
  <si>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</si>
  <si>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</si>
  <si>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</si>
  <si>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</si>
  <si>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</si>
  <si>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</si>
  <si>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</si>
  <si>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</si>
  <si>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</si>
  <si>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</si>
  <si>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</si>
  <si>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</si>
  <si>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</si>
  <si>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</si>
  <si>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</si>
  <si>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</si>
  <si>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</si>
  <si>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</si>
  <si>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</si>
  <si>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</si>
  <si>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</si>
  <si>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</si>
  <si>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</si>
  <si>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</si>
  <si>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</si>
  <si>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</si>
  <si>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</si>
  <si>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</si>
  <si>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</si>
  <si>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</si>
  <si>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</si>
  <si>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</si>
  <si>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</si>
  <si>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</si>
  <si>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</si>
  <si>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</si>
  <si>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</si>
  <si>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</si>
  <si>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</si>
  <si>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</si>
  <si>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</si>
  <si>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</si>
  <si>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</si>
  <si>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</si>
  <si>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</si>
  <si>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</si>
  <si>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</si>
  <si>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</si>
  <si>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</si>
  <si>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</si>
  <si>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</si>
  <si>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</si>
  <si>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</si>
  <si>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</si>
  <si>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</si>
  <si>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</si>
  <si>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</si>
  <si>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</si>
  <si>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</si>
  <si>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</si>
  <si>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</si>
  <si>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</si>
  <si>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</si>
  <si>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</si>
  <si>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</si>
  <si>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</si>
  <si>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</si>
  <si>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</si>
  <si>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</si>
  <si>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</si>
  <si>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</si>
  <si>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</si>
  <si>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</si>
  <si>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</si>
  <si>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</si>
  <si>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</si>
  <si>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</si>
  <si>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</si>
  <si>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</si>
  <si>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</si>
  <si>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</si>
  <si>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</si>
  <si>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</si>
  <si>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</si>
  <si>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</si>
  <si>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</si>
  <si>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</si>
  <si>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</si>
  <si>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</si>
  <si>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</si>
  <si>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</si>
  <si>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</si>
  <si>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</si>
  <si>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</si>
  <si>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</si>
  <si>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</si>
  <si>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</si>
  <si>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</si>
  <si>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</si>
  <si>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</si>
  <si>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</si>
  <si>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</si>
  <si>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</si>
  <si>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</si>
  <si>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</si>
  <si>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</si>
  <si>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</si>
  <si>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</si>
  <si>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</si>
  <si>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</si>
  <si>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</si>
  <si>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</si>
  <si>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</si>
  <si>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</si>
  <si>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</si>
  <si>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</si>
  <si>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</si>
  <si>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</si>
  <si>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</si>
  <si>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</si>
  <si>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</si>
  <si>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</si>
  <si>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</si>
  <si>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</si>
  <si>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</si>
  <si>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</si>
  <si>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</si>
  <si>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</si>
  <si>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</si>
  <si>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</si>
  <si>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</si>
  <si>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</si>
  <si>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</si>
  <si>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</si>
  <si>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</si>
  <si>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</si>
  <si>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</si>
  <si>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</si>
  <si>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</si>
  <si>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</si>
  <si>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</si>
  <si>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</si>
  <si>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</si>
  <si>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</si>
  <si>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</si>
  <si>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</si>
  <si>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</si>
  <si>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</si>
  <si>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</si>
  <si>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</si>
  <si>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</si>
  <si>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</si>
  <si>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</si>
  <si>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</si>
  <si>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</si>
  <si>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</si>
  <si>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</si>
  <si>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</si>
  <si>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</si>
  <si>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</si>
  <si>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</si>
  <si>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</si>
  <si>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</si>
  <si>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</si>
  <si>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</si>
  <si>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</si>
  <si>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</si>
  <si>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</si>
  <si>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</si>
  <si>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</si>
  <si>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</si>
  <si>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</si>
  <si>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</si>
  <si>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</si>
  <si>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</si>
  <si>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</si>
  <si>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</si>
  <si>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</si>
  <si>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</si>
  <si>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</si>
  <si>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</si>
  <si>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</si>
  <si>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</si>
  <si>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</si>
  <si>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</si>
  <si>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</si>
  <si>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</si>
  <si>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</si>
  <si>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</si>
  <si>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</si>
  <si>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</si>
  <si>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</si>
  <si>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</si>
  <si>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</si>
  <si>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</si>
  <si>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</si>
  <si>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</si>
  <si>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</si>
  <si>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</si>
  <si>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</si>
  <si>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</si>
  <si>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</si>
  <si>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</si>
  <si>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</si>
  <si>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</si>
  <si>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</si>
  <si>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</si>
  <si>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</si>
  <si>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</si>
  <si>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</si>
  <si>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</si>
  <si>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</si>
  <si>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</si>
  <si>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</si>
  <si>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</si>
  <si>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</si>
  <si>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</si>
  <si>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</si>
  <si>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</si>
  <si>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</si>
  <si>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</si>
  <si>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</si>
  <si>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</si>
  <si>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</si>
  <si>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</si>
  <si>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</si>
  <si>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</si>
  <si>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</si>
  <si>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</si>
  <si>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</si>
  <si>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</si>
  <si>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</si>
  <si>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</si>
  <si>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</si>
  <si>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</si>
  <si>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</si>
  <si>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</si>
  <si>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</si>
  <si>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</si>
  <si>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</si>
  <si>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</si>
  <si>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</si>
  <si>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</si>
  <si>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</si>
  <si>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</si>
  <si>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</si>
  <si>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</si>
  <si>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</si>
  <si>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</si>
  <si>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</si>
  <si>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</si>
  <si>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</si>
  <si>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</si>
  <si>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</si>
  <si>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</si>
  <si>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</si>
  <si>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</si>
  <si>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</si>
  <si>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</si>
  <si>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</si>
  <si>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</si>
  <si>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</si>
  <si>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</si>
  <si>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</si>
  <si>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</si>
  <si>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</si>
  <si>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</si>
  <si>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</si>
  <si>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</si>
  <si>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</si>
  <si>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</si>
  <si>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</si>
  <si>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</si>
  <si>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</si>
  <si>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</si>
  <si>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</si>
  <si>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</si>
  <si>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</si>
  <si>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</si>
  <si>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</si>
  <si>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</si>
  <si>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</si>
  <si>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</si>
  <si>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</si>
  <si>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</si>
  <si>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</si>
  <si>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</si>
  <si>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</si>
  <si>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</si>
  <si>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</si>
  <si>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</si>
  <si>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</si>
  <si>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</si>
  <si>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</si>
  <si>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</si>
  <si>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</si>
  <si>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</si>
  <si>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</si>
  <si>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</si>
  <si>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</si>
  <si>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</si>
  <si>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</si>
  <si>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</si>
  <si>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</si>
  <si>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</si>
  <si>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</si>
  <si>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</si>
  <si>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</si>
  <si>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</si>
  <si>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</si>
  <si>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</si>
  <si>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</si>
  <si>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</si>
  <si>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</si>
  <si>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</si>
  <si>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</si>
  <si>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</si>
  <si>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</si>
  <si>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</si>
  <si>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</si>
  <si>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</si>
  <si>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</si>
  <si>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</si>
  <si>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</si>
  <si>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</si>
  <si>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</si>
  <si>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</si>
  <si>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</si>
  <si>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</si>
  <si>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</si>
  <si>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</si>
  <si>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</si>
  <si>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</si>
  <si>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</si>
  <si>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</si>
  <si>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</si>
  <si>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</si>
  <si>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</si>
  <si>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</si>
  <si>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</si>
  <si>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</si>
  <si>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</si>
  <si>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</si>
  <si>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</si>
  <si>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</si>
  <si>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</si>
  <si>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</si>
  <si>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</si>
  <si>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</si>
  <si>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</si>
  <si>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</si>
  <si>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</si>
  <si>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</si>
  <si>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</si>
  <si>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</si>
  <si>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</si>
  <si>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</si>
  <si>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</si>
  <si>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</si>
  <si>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</si>
  <si>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</si>
  <si>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</si>
  <si>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</si>
  <si>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</si>
  <si>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</si>
  <si>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</si>
  <si>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</si>
  <si>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</si>
  <si>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</si>
  <si>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</si>
  <si>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</si>
  <si>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</si>
  <si>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</si>
  <si>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</si>
  <si>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</si>
  <si>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</si>
  <si>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</si>
  <si>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</si>
  <si>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</si>
  <si>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</si>
  <si>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</si>
  <si>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</si>
  <si>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</si>
  <si>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</si>
  <si>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</si>
  <si>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</si>
  <si>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</si>
  <si>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</si>
  <si>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</si>
  <si>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</si>
  <si>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</si>
  <si>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</si>
  <si>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</si>
  <si>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</si>
  <si>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</si>
  <si>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</si>
  <si>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</si>
  <si>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</si>
  <si>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</si>
  <si>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</si>
  <si>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</si>
  <si>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</si>
  <si>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</si>
  <si>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</si>
  <si>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</si>
  <si>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</si>
  <si>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</si>
  <si>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</si>
  <si>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</si>
  <si>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</si>
  <si>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</si>
  <si>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</si>
  <si>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</si>
  <si>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</si>
  <si>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</si>
  <si>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</si>
  <si>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</si>
  <si>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</si>
  <si>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</si>
  <si>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</si>
  <si>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</si>
  <si>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</si>
  <si>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</si>
  <si>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</si>
  <si>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</si>
  <si>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</si>
  <si>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</si>
  <si>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</si>
  <si>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</si>
  <si>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</si>
  <si>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</si>
  <si>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</si>
  <si>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</si>
  <si>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</si>
  <si>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</si>
  <si>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</si>
  <si>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</si>
  <si>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</si>
  <si>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</si>
  <si>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</si>
  <si>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</si>
  <si>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</si>
  <si>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</si>
  <si>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</si>
  <si>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</si>
  <si>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</si>
  <si>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</si>
  <si>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</si>
  <si>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</si>
  <si>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</si>
  <si>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</si>
  <si>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</si>
  <si>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</si>
  <si>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</si>
  <si>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</si>
  <si>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</si>
  <si>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</si>
  <si>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</si>
  <si>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</si>
  <si>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</si>
  <si>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</si>
  <si>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</si>
  <si>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</si>
  <si>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</si>
  <si>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</si>
  <si>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</si>
  <si>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</si>
  <si>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</si>
  <si>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</si>
  <si>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</si>
  <si>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</si>
  <si>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</si>
  <si>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</si>
  <si>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</si>
  <si>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</si>
  <si>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</si>
  <si>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</si>
  <si>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</si>
  <si>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</si>
  <si>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</si>
  <si>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</si>
  <si>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</si>
  <si>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</si>
  <si>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</si>
  <si>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</si>
  <si>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</si>
  <si>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</si>
  <si>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</si>
  <si>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</si>
  <si>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</si>
  <si>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</si>
  <si>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</si>
  <si>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</si>
  <si>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</si>
  <si>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</si>
  <si>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</si>
  <si>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</si>
  <si>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</si>
  <si>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</si>
  <si>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</si>
  <si>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</si>
  <si>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</si>
  <si>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</si>
  <si>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</si>
  <si>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</si>
  <si>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</si>
  <si>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</si>
  <si>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</si>
  <si>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</si>
  <si>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</si>
  <si>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</si>
  <si>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</si>
  <si>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</si>
  <si>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</si>
  <si>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</si>
  <si>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</si>
  <si>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</si>
  <si>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</si>
  <si>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</si>
  <si>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</si>
  <si>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</si>
  <si>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</si>
  <si>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</si>
  <si>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</si>
  <si>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</si>
  <si>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</si>
  <si>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</si>
  <si>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</si>
  <si>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</si>
  <si>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</si>
  <si>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</si>
  <si>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</si>
  <si>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</si>
  <si>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</si>
  <si>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</si>
  <si>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</si>
  <si>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</si>
  <si>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</si>
  <si>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</si>
  <si>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</si>
  <si>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</si>
  <si>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</si>
  <si>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</si>
  <si>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</si>
  <si>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</si>
  <si>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</si>
  <si>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</si>
  <si>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</si>
  <si>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</si>
  <si>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</si>
  <si>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</si>
  <si>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</si>
  <si>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</si>
  <si>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</si>
  <si>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</si>
  <si>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</si>
  <si>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</si>
  <si>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</si>
  <si>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</si>
  <si>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</si>
  <si>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</si>
  <si>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</si>
  <si>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</si>
  <si>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</si>
  <si>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</si>
  <si>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</si>
  <si>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</si>
  <si>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</si>
  <si>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</si>
  <si>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</si>
  <si>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</si>
  <si>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</si>
  <si>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</si>
  <si>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</si>
  <si>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</si>
  <si>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</si>
  <si>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</si>
  <si>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</si>
  <si>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</si>
  <si>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</si>
  <si>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</si>
  <si>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</si>
  <si>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</si>
  <si>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</si>
  <si>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</si>
  <si>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</si>
  <si>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</si>
  <si>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</si>
  <si>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</si>
  <si>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</si>
  <si>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</si>
  <si>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</si>
  <si>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</si>
  <si>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</si>
  <si>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</si>
  <si>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</si>
  <si>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</si>
  <si>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</si>
  <si>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</si>
  <si>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</si>
  <si>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</si>
  <si>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</si>
  <si>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</si>
  <si>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</si>
  <si>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</si>
  <si>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</si>
  <si>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</si>
  <si>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</si>
  <si>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</si>
  <si>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</si>
  <si>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</si>
  <si>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</si>
  <si>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</si>
  <si>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</si>
  <si>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</si>
  <si>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</si>
  <si>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</si>
  <si>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</si>
  <si>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</si>
  <si>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</si>
  <si>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</si>
  <si>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</si>
  <si>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</si>
  <si>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</si>
  <si>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</si>
  <si>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</si>
  <si>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</si>
  <si>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</si>
  <si>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</si>
  <si>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</si>
  <si>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</si>
  <si>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</si>
  <si>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</si>
  <si>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</si>
  <si>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</si>
  <si>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</si>
  <si>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</si>
  <si>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</si>
  <si>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</si>
  <si>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</si>
  <si>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</si>
  <si>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</si>
  <si>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</si>
  <si>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</si>
  <si>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</si>
  <si>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</si>
  <si>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</si>
  <si>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</si>
  <si>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</si>
  <si>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</si>
  <si>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</si>
  <si>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</si>
  <si>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</si>
  <si>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</si>
  <si>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</si>
  <si>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</si>
  <si>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</si>
  <si>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</si>
  <si>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</si>
  <si>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</si>
  <si>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</si>
  <si>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</si>
  <si>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</si>
  <si>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</si>
  <si>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</si>
  <si>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</si>
  <si>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</si>
  <si>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</si>
  <si>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</si>
  <si>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</si>
  <si>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</si>
  <si>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</si>
  <si>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</si>
  <si>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</si>
  <si>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</si>
  <si>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</si>
  <si>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</si>
  <si>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</si>
  <si>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</si>
  <si>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</si>
  <si>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</si>
  <si>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</si>
  <si>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</si>
  <si>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</si>
  <si>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</si>
  <si>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</si>
  <si>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</si>
  <si>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</si>
  <si>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</si>
  <si>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</si>
  <si>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</si>
  <si>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</si>
  <si>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</si>
  <si>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</si>
  <si>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</si>
  <si>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</si>
  <si>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</si>
  <si>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</si>
  <si>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</si>
  <si>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</si>
  <si>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</si>
  <si>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</si>
  <si>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</si>
  <si>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</si>
  <si>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</si>
  <si>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</si>
  <si>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</si>
  <si>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</si>
  <si>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</si>
  <si>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</si>
  <si>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</si>
  <si>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</si>
  <si>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</si>
  <si>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</si>
  <si>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</si>
  <si>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</si>
  <si>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</si>
  <si>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</si>
  <si>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</si>
  <si>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</si>
  <si>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</si>
  <si>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</si>
  <si>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</si>
  <si>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</si>
  <si>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</si>
  <si>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</si>
  <si>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</si>
  <si>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</si>
  <si>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</si>
  <si>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</si>
  <si>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</si>
  <si>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</si>
  <si>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</si>
  <si>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</si>
  <si>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</si>
  <si>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</si>
  <si>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</si>
  <si>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</si>
  <si>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</si>
  <si>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</si>
  <si>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</si>
  <si>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</si>
  <si>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</si>
  <si>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</si>
  <si>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</si>
  <si>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</si>
  <si>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</si>
  <si>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</si>
  <si>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</si>
  <si>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</si>
  <si>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</si>
  <si>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</si>
  <si>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</si>
  <si>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</si>
  <si>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</si>
  <si>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</si>
  <si>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</si>
  <si>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</si>
  <si>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</si>
  <si>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</si>
  <si>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</si>
  <si>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</si>
  <si>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</si>
  <si>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</si>
  <si>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</si>
  <si>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</si>
  <si>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</si>
  <si>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</si>
  <si>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</si>
  <si>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</si>
  <si>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</si>
  <si>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</si>
  <si>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</si>
  <si>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</si>
  <si>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</si>
  <si>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</si>
  <si>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</si>
  <si>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</si>
  <si>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</si>
  <si>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</si>
  <si>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</si>
  <si>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</si>
  <si>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</si>
  <si>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</si>
  <si>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</si>
  <si>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</si>
  <si>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</si>
  <si>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</si>
  <si>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</si>
  <si>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</si>
  <si>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</si>
  <si>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</si>
  <si>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</si>
  <si>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</si>
  <si>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</si>
  <si>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</si>
  <si>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</si>
  <si>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</si>
  <si>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</si>
  <si>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</si>
  <si>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</si>
  <si>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</si>
  <si>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</si>
  <si>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</si>
  <si>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</si>
  <si>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</si>
  <si>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</si>
  <si>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</si>
  <si>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</si>
  <si>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</si>
  <si>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</si>
  <si>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</si>
  <si>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</si>
  <si>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</si>
  <si>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</si>
  <si>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</si>
  <si>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</si>
  <si>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</si>
  <si>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</si>
  <si>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</si>
  <si>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</si>
  <si>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</si>
  <si>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</si>
  <si>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</si>
  <si>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</si>
  <si>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</si>
  <si>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</si>
  <si>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</si>
  <si>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</si>
  <si>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</si>
  <si>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</si>
  <si>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</si>
  <si>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</si>
  <si>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</si>
  <si>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</si>
  <si>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</si>
  <si>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</si>
  <si>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</si>
  <si>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</si>
  <si>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</si>
  <si>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</si>
  <si>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</si>
  <si>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</si>
  <si>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</si>
  <si>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</si>
  <si>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</si>
  <si>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</si>
  <si>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</si>
  <si>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</si>
  <si>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</si>
  <si>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</si>
  <si>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</si>
  <si>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</si>
  <si>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</si>
  <si>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</si>
  <si>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</si>
  <si>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</si>
  <si>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</si>
  <si>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</si>
  <si>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</si>
  <si>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</si>
  <si>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</si>
  <si>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</si>
  <si>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</si>
  <si>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</si>
  <si>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</si>
  <si>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</si>
  <si>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</si>
  <si>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</si>
  <si>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</si>
  <si>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</si>
  <si>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</si>
  <si>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</si>
  <si>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</si>
  <si>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</si>
  <si>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</si>
  <si>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</si>
  <si>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</si>
  <si>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</si>
  <si>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</si>
  <si>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</si>
  <si>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</si>
  <si>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</si>
  <si>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</si>
  <si>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</si>
  <si>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</si>
  <si>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</si>
  <si>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</si>
  <si>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</si>
  <si>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</si>
  <si>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</si>
  <si>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</si>
  <si>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</si>
  <si>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</si>
  <si>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</si>
  <si>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</si>
  <si>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</si>
  <si>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</si>
  <si>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</si>
  <si>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</si>
  <si>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</si>
  <si>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</si>
  <si>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</si>
  <si>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</si>
  <si>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</si>
  <si>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</si>
  <si>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</si>
  <si>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</si>
  <si>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</si>
  <si>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</si>
  <si>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</si>
  <si>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</si>
  <si>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</si>
  <si>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</si>
  <si>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</si>
  <si>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</si>
  <si>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</si>
  <si>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</si>
  <si>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</si>
  <si>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</si>
  <si>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</si>
  <si>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</si>
  <si>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</si>
  <si>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</si>
  <si>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</si>
  <si>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</si>
  <si>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</si>
  <si>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</si>
  <si>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</si>
  <si>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</si>
  <si>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</si>
  <si>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</si>
  <si>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</si>
  <si>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</si>
  <si>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</si>
  <si>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</si>
  <si>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</si>
  <si>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</si>
  <si>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</si>
  <si>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</si>
  <si>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</si>
  <si>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</si>
  <si>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</si>
  <si>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</si>
  <si>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</si>
  <si>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</si>
  <si>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</si>
  <si>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</si>
  <si>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</si>
  <si>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</si>
  <si>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</si>
  <si>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</si>
  <si>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</si>
  <si>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</si>
  <si>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</si>
  <si>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</si>
  <si>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</si>
  <si>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</si>
  <si>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</si>
  <si>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</si>
  <si>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</si>
  <si>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</si>
  <si>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</si>
  <si>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</si>
  <si>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</si>
  <si>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</si>
  <si>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</si>
  <si>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</si>
  <si>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</si>
  <si>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</si>
  <si>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</si>
  <si>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</si>
  <si>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</si>
  <si>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</si>
  <si>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</si>
  <si>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</si>
  <si>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</si>
  <si>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</si>
  <si>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</si>
  <si>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</si>
  <si>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</si>
  <si>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</si>
  <si>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</si>
  <si>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</si>
  <si>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</si>
  <si>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</si>
  <si>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</si>
  <si>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</si>
  <si>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</si>
  <si>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</si>
  <si>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</si>
  <si>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</si>
  <si>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</si>
  <si>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</si>
  <si>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</si>
  <si>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</si>
  <si>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</si>
  <si>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</si>
  <si>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</si>
  <si>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</si>
  <si>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</si>
  <si>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</si>
  <si>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</si>
  <si>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</si>
  <si>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</si>
  <si>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</si>
  <si>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</si>
  <si>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</si>
  <si>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</si>
  <si>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</si>
  <si>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</si>
  <si>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</si>
  <si>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</si>
  <si>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</si>
  <si>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</si>
  <si>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</si>
  <si>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</si>
  <si>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</si>
  <si>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</si>
  <si>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</si>
  <si>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</si>
  <si>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</si>
  <si>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</si>
  <si>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</si>
  <si>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</si>
  <si>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</si>
  <si>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</si>
  <si>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</si>
  <si>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</si>
  <si>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</si>
  <si>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</si>
  <si>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</si>
  <si>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</si>
  <si>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</si>
  <si>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</si>
  <si>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</si>
  <si>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</si>
  <si>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</si>
  <si>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</si>
  <si>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</si>
  <si>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</si>
  <si>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</si>
  <si>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</si>
  <si>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</si>
  <si>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</si>
  <si>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</si>
  <si>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</si>
  <si>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</si>
  <si>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</si>
  <si>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</si>
  <si>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</si>
  <si>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</si>
  <si>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</si>
  <si>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</si>
  <si>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</si>
  <si>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</si>
  <si>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</si>
  <si>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</si>
  <si>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</si>
  <si>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</si>
  <si>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</si>
  <si>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</si>
  <si>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</si>
  <si>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</si>
  <si>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</si>
  <si>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</si>
  <si>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</si>
  <si>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</si>
  <si>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</si>
  <si>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</si>
  <si>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</si>
  <si>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</si>
  <si>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</si>
  <si>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</si>
  <si>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</si>
  <si>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</si>
  <si>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</si>
  <si>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</si>
  <si>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</si>
  <si>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</si>
  <si>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</si>
  <si>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</si>
  <si>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</si>
  <si>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</si>
  <si>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</si>
  <si>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</si>
  <si>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</si>
  <si>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</si>
  <si>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</si>
  <si>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</si>
  <si>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</si>
  <si>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</si>
  <si>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</si>
  <si>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</si>
  <si>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</si>
  <si>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</si>
  <si>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</si>
  <si>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</si>
  <si>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</si>
  <si>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</si>
  <si>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</si>
  <si>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</si>
  <si>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</si>
  <si>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</si>
  <si>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</si>
  <si>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</si>
  <si>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</si>
  <si>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</si>
  <si>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</si>
  <si>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</si>
  <si>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</si>
  <si>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</si>
  <si>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</si>
  <si>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</si>
  <si>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</si>
  <si>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</si>
  <si>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</si>
  <si>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</si>
  <si>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</si>
  <si>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</si>
  <si>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</si>
  <si>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</si>
  <si>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</si>
  <si>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</si>
  <si>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</si>
  <si>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</si>
  <si>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</si>
  <si>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</si>
  <si>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</si>
  <si>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</si>
  <si>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</si>
  <si>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</si>
  <si>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</si>
  <si>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</si>
  <si>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</si>
  <si>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</si>
  <si>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</si>
  <si>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</si>
  <si>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</si>
  <si>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</si>
  <si>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</si>
  <si>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</si>
  <si>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</si>
  <si>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</si>
  <si>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</si>
  <si>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</si>
  <si>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</si>
  <si>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</si>
  <si>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</si>
  <si>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</si>
  <si>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</si>
  <si>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</si>
  <si>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</si>
  <si>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</si>
  <si>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</si>
  <si>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</si>
  <si>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</si>
  <si>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</si>
  <si>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</si>
  <si>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</si>
  <si>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</si>
  <si>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</si>
  <si>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</si>
  <si>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</si>
  <si>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</si>
  <si>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</si>
  <si>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</si>
  <si>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</si>
  <si>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</si>
  <si>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</si>
  <si>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</si>
  <si>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</si>
  <si>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</si>
  <si>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</si>
  <si>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</si>
  <si>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</si>
  <si>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</si>
  <si>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</si>
  <si>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</si>
  <si>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</si>
  <si>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</si>
  <si>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</si>
  <si>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</si>
  <si>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</si>
  <si>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</si>
  <si>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</si>
  <si>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</si>
  <si>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</si>
  <si>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</si>
  <si>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</si>
  <si>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</si>
  <si>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</si>
  <si>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</si>
  <si>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</si>
  <si>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</si>
  <si>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</si>
  <si>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</si>
  <si>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</si>
  <si>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</si>
  <si>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</si>
  <si>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</si>
  <si>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</si>
  <si>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</si>
  <si>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</si>
  <si>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</si>
  <si>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</si>
  <si>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</si>
  <si>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</si>
  <si>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</si>
  <si>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</si>
  <si>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</si>
  <si>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</si>
  <si>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</si>
  <si>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</si>
  <si>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</si>
  <si>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</si>
  <si>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</si>
  <si>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</si>
  <si>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</si>
  <si>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</si>
  <si>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</si>
  <si>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</si>
  <si>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</si>
  <si>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</si>
  <si>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</si>
  <si>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</si>
  <si>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</si>
  <si>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</si>
  <si>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</si>
  <si>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</si>
  <si>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</si>
  <si>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</si>
  <si>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</si>
  <si>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</si>
  <si>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</si>
  <si>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</si>
  <si>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</si>
  <si>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</si>
  <si>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</si>
  <si>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</si>
  <si>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</si>
  <si>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</si>
  <si>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</si>
  <si>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</si>
  <si>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</si>
  <si>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</si>
  <si>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</si>
  <si>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</si>
  <si>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</si>
  <si>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</si>
  <si>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</si>
  <si>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</si>
  <si>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</si>
  <si>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</si>
  <si>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</si>
  <si>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</si>
  <si>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</si>
  <si>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</si>
  <si>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</si>
  <si>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</si>
  <si>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</si>
  <si>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</si>
  <si>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</si>
  <si>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</si>
  <si>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</si>
  <si>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</si>
  <si>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</si>
  <si>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</si>
  <si>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</si>
  <si>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</si>
  <si>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</si>
  <si>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</si>
  <si>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</si>
  <si>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</si>
  <si>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</si>
  <si>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</si>
  <si>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</si>
  <si>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</si>
  <si>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</si>
  <si>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</si>
  <si>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</si>
  <si>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</si>
  <si>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</si>
  <si>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</si>
  <si>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</si>
  <si>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</si>
  <si>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</si>
  <si>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</si>
  <si>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</si>
  <si>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</si>
  <si>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</si>
  <si>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</si>
  <si>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</si>
  <si>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</si>
  <si>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</si>
  <si>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</si>
  <si>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</si>
  <si>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</si>
  <si>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</si>
  <si>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</si>
  <si>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</si>
  <si>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</si>
  <si>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</si>
  <si>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</si>
  <si>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</si>
  <si>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</si>
  <si>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</si>
  <si>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</si>
  <si>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</si>
  <si>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</si>
  <si>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</si>
  <si>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</si>
  <si>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</si>
  <si>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</si>
  <si>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</si>
  <si>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</si>
  <si>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</si>
  <si>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</si>
  <si>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</si>
  <si>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</si>
  <si>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</si>
  <si>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</si>
  <si>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</si>
  <si>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</si>
  <si>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</si>
  <si>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</si>
  <si>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</si>
  <si>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</si>
  <si>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</si>
  <si>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</si>
  <si>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</si>
  <si>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</si>
  <si>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</si>
  <si>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</si>
  <si>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</si>
  <si>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</si>
  <si>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</si>
  <si>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</si>
  <si>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</si>
  <si>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</si>
  <si>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</si>
  <si>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</si>
  <si>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</si>
  <si>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</si>
  <si>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</si>
  <si>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</si>
  <si>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</si>
  <si>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</si>
  <si>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</si>
  <si>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</si>
  <si>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</si>
  <si>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</si>
  <si>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</si>
  <si>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</si>
  <si>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</si>
  <si>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</si>
  <si>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</si>
  <si>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</si>
  <si>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</si>
  <si>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</si>
  <si>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</si>
  <si>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</si>
  <si>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</si>
  <si>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</si>
  <si>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</si>
  <si>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</si>
  <si>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</si>
  <si>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</si>
  <si>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</si>
  <si>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</si>
  <si>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</si>
  <si>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</si>
  <si>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</si>
  <si>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</si>
  <si>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</si>
  <si>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</si>
  <si>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</si>
  <si>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</si>
  <si>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</si>
  <si>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</si>
  <si>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</si>
  <si>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</si>
  <si>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</si>
  <si>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</si>
  <si>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</si>
  <si>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</si>
  <si>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</si>
  <si>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</si>
  <si>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</si>
  <si>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</si>
  <si>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</si>
  <si>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</si>
  <si>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</si>
  <si>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</si>
  <si>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</si>
  <si>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</si>
  <si>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</si>
  <si>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</si>
  <si>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</si>
  <si>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</si>
  <si>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</si>
  <si>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</si>
  <si>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</si>
  <si>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</si>
  <si>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</si>
  <si>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</si>
  <si>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</si>
  <si>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</si>
  <si>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</si>
  <si>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</si>
  <si>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</si>
  <si>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</si>
  <si>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</si>
  <si>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</si>
  <si>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</si>
  <si>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</si>
  <si>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</si>
  <si>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</si>
  <si>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</si>
  <si>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</si>
  <si>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</si>
  <si>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</si>
  <si>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</si>
  <si>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</si>
  <si>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</si>
  <si>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</si>
  <si>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</si>
  <si>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</si>
  <si>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</si>
  <si>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</si>
  <si>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</si>
  <si>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</si>
  <si>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</si>
  <si>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</si>
  <si>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</si>
  <si>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</si>
  <si>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</si>
  <si>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</si>
  <si>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</si>
  <si>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</si>
  <si>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</si>
  <si>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</si>
  <si>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</si>
  <si>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</si>
  <si>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</si>
  <si>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</si>
  <si>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</si>
  <si>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</si>
  <si>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</si>
  <si>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</si>
  <si>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</si>
  <si>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</si>
  <si>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</si>
  <si>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</si>
  <si>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</si>
  <si>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</si>
  <si>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</si>
  <si>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</si>
  <si>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</si>
  <si>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</si>
  <si>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</si>
  <si>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</si>
  <si>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</si>
  <si>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</si>
  <si>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</si>
  <si>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</si>
  <si>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</si>
  <si>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</si>
  <si>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</si>
  <si>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</si>
  <si>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</si>
  <si>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</si>
  <si>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</si>
  <si>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</si>
  <si>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</si>
  <si>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</si>
  <si>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</si>
  <si>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</si>
  <si>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</si>
  <si>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</si>
  <si>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</si>
  <si>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</si>
  <si>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</si>
  <si>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</si>
  <si>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</si>
  <si>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</si>
  <si>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</si>
  <si>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</si>
  <si>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</si>
  <si>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</si>
  <si>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</si>
  <si>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</si>
  <si>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</si>
  <si>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</si>
  <si>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</si>
  <si>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</si>
  <si>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</si>
  <si>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</si>
  <si>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</si>
  <si>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</si>
  <si>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</si>
  <si>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</si>
  <si>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</si>
  <si>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</si>
  <si>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</si>
  <si>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</si>
  <si>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</si>
  <si>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</si>
  <si>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</si>
  <si>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</si>
  <si>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</si>
  <si>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</si>
  <si>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</si>
  <si>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</si>
  <si>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</si>
  <si>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</si>
  <si>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</si>
  <si>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</si>
  <si>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</si>
  <si>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</si>
  <si>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</si>
  <si>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</si>
  <si>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</si>
  <si>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</si>
  <si>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</si>
  <si>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</si>
  <si>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</si>
  <si>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</si>
  <si>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</si>
  <si>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</si>
  <si>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</si>
  <si>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</si>
  <si>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</si>
  <si>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</si>
  <si>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</si>
  <si>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</si>
  <si>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</si>
  <si>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</si>
  <si>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</si>
  <si>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</si>
  <si>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</si>
  <si>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</si>
  <si>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</si>
  <si>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</si>
  <si>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</si>
  <si>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</si>
  <si>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</si>
  <si>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</si>
  <si>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</si>
  <si>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</si>
  <si>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</si>
  <si>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</si>
  <si>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</si>
  <si>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</si>
  <si>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</si>
  <si>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</si>
  <si>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</si>
  <si>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</si>
  <si>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</si>
  <si>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</si>
  <si>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</si>
  <si>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</si>
  <si>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</si>
  <si>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</si>
  <si>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</si>
  <si>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</si>
  <si>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</si>
  <si>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</si>
  <si>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</si>
  <si>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</si>
  <si>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</si>
  <si>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</si>
  <si>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</si>
  <si>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</si>
  <si>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</si>
  <si>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</si>
  <si>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</si>
  <si>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</si>
  <si>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</si>
  <si>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</si>
  <si>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</si>
  <si>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</si>
  <si>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</si>
  <si>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</si>
  <si>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</si>
  <si>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</si>
  <si>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</si>
  <si>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</si>
  <si>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</si>
  <si>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</si>
  <si>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</si>
  <si>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</si>
  <si>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</si>
  <si>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</si>
  <si>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</si>
  <si>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</si>
  <si>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</si>
  <si>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</si>
  <si>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</si>
  <si>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</si>
  <si>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</si>
  <si>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</si>
  <si>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</si>
  <si>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</si>
  <si>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</si>
  <si>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</si>
  <si>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</si>
  <si>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</si>
  <si>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</si>
  <si>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</si>
  <si>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</si>
  <si>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</si>
  <si>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</si>
  <si>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</si>
  <si>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</si>
  <si>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</si>
  <si>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</si>
  <si>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</si>
  <si>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</si>
  <si>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</si>
  <si>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</si>
  <si>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</si>
  <si>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</si>
  <si>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</si>
  <si>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</si>
  <si>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</si>
  <si>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</si>
  <si>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</si>
  <si>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</si>
  <si>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</si>
  <si>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</si>
  <si>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</si>
  <si>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</si>
  <si>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</si>
  <si>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</si>
  <si>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</si>
  <si>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</si>
  <si>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</si>
  <si>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</si>
  <si>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</si>
  <si>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</si>
  <si>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</si>
  <si>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</si>
  <si>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</si>
  <si>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</si>
  <si>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</si>
  <si>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</si>
  <si>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</si>
  <si>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</si>
  <si>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</si>
  <si>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</si>
  <si>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</si>
  <si>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</si>
  <si>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</si>
  <si>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</si>
  <si>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</si>
  <si>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</si>
  <si>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</si>
  <si>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</si>
  <si>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</si>
  <si>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</si>
  <si>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</si>
  <si>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</si>
  <si>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</si>
  <si>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</si>
  <si>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</si>
  <si>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</si>
  <si>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</si>
  <si>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</si>
  <si>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</si>
  <si>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</si>
  <si>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</si>
  <si>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</si>
  <si>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</si>
  <si>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</si>
  <si>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</si>
  <si>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</si>
  <si>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</si>
  <si>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</si>
  <si>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</si>
  <si>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</si>
  <si>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</si>
  <si>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</si>
  <si>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</si>
  <si>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</si>
  <si>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</si>
  <si>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</si>
  <si>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</si>
  <si>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</si>
  <si>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</si>
  <si>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</si>
  <si>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</si>
  <si>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</si>
  <si>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</si>
  <si>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</si>
  <si>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</si>
  <si>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</si>
  <si>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</si>
  <si>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</si>
  <si>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</si>
  <si>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</si>
  <si>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</si>
  <si>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</si>
  <si>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</si>
  <si>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</si>
  <si>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</si>
  <si>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</si>
  <si>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</si>
  <si>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</si>
  <si>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</si>
  <si>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</si>
  <si>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</si>
  <si>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</si>
  <si>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</si>
  <si>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</si>
  <si>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</si>
  <si>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</si>
  <si>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</si>
  <si>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</si>
  <si>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</si>
  <si>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</si>
  <si>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</si>
  <si>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</si>
  <si>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</si>
  <si>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</si>
  <si>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</si>
  <si>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</si>
  <si>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</si>
  <si>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</si>
  <si>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</si>
  <si>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</si>
  <si>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</si>
  <si>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</si>
  <si>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</si>
  <si>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</si>
  <si>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</si>
  <si>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</si>
  <si>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</si>
  <si>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</si>
  <si>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</si>
  <si>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</si>
  <si>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</si>
  <si>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</si>
  <si>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</si>
  <si>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</si>
  <si>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</si>
  <si>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</si>
  <si>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</si>
  <si>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</si>
  <si>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</si>
  <si>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</si>
  <si>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</si>
  <si>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</si>
  <si>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</si>
  <si>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</si>
  <si>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</si>
  <si>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</si>
  <si>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</si>
  <si>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</si>
  <si>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</si>
  <si>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</si>
  <si>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</si>
  <si>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</si>
  <si>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</si>
  <si>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</si>
  <si>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</si>
  <si>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</si>
  <si>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</si>
  <si>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</si>
  <si>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</si>
  <si>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</si>
  <si>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</si>
  <si>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</si>
  <si>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</si>
  <si>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</si>
  <si>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</si>
  <si>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</si>
  <si>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</si>
  <si>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</si>
  <si>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</si>
  <si>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</si>
  <si>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</si>
  <si>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</si>
  <si>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</si>
  <si>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</si>
  <si>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</si>
  <si>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</si>
  <si>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</si>
  <si>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</si>
  <si>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</si>
  <si>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</si>
  <si>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</si>
  <si>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</si>
  <si>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</si>
  <si>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</si>
  <si>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</si>
  <si>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</si>
  <si>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</si>
  <si>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</si>
  <si>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</si>
  <si>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</si>
  <si>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</si>
  <si>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</si>
  <si>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</si>
  <si>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</si>
  <si>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</si>
  <si>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</si>
  <si>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</si>
  <si>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</si>
  <si>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</si>
  <si>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</si>
  <si>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</si>
  <si>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</si>
  <si>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</si>
  <si>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</si>
  <si>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</si>
  <si>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</si>
  <si>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</si>
  <si>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</si>
  <si>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</si>
  <si>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</si>
  <si>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</si>
  <si>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</si>
  <si>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</si>
  <si>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</si>
  <si>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</si>
  <si>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</si>
  <si>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</si>
  <si>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</si>
  <si>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</si>
  <si>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</si>
  <si>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</si>
  <si>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</si>
  <si>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</si>
  <si>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</si>
  <si>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</si>
  <si>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</si>
  <si>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</si>
  <si>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</si>
  <si>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</si>
  <si>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</si>
  <si>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</si>
  <si>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</si>
  <si>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</si>
  <si>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</si>
  <si>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</si>
  <si>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</si>
  <si>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</si>
  <si>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</si>
  <si>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</si>
  <si>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</si>
  <si>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</si>
  <si>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</si>
  <si>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</si>
  <si>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</si>
  <si>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</si>
  <si>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</si>
  <si>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</si>
  <si>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</si>
  <si>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</si>
  <si>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</si>
  <si>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</si>
  <si>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</si>
  <si>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</si>
  <si>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</si>
  <si>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</si>
  <si>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</si>
  <si>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</si>
  <si>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</si>
  <si>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</si>
  <si>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</si>
  <si>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</si>
  <si>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</si>
  <si>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</si>
  <si>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</si>
  <si>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</si>
  <si>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</si>
  <si>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</si>
  <si>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</si>
  <si>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</si>
  <si>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</si>
  <si>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</si>
  <si>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</si>
  <si>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</si>
  <si>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</si>
  <si>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</si>
  <si>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</si>
  <si>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</si>
  <si>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</si>
  <si>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</si>
  <si>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</si>
  <si>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</si>
  <si>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</si>
  <si>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</si>
  <si>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</si>
  <si>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</si>
  <si>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</si>
  <si>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</si>
  <si>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</si>
  <si>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</si>
  <si>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</si>
  <si>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</si>
  <si>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</si>
  <si>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</si>
  <si>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</si>
  <si>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</si>
  <si>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</si>
  <si>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</si>
  <si>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</si>
  <si>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</si>
  <si>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</si>
  <si>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</si>
  <si>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</si>
  <si>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</si>
  <si>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</si>
  <si>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</si>
  <si>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</si>
  <si>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</si>
  <si>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</si>
  <si>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</si>
  <si>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</si>
  <si>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</si>
  <si>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</si>
  <si>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</si>
  <si>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</si>
  <si>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</si>
  <si>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</si>
  <si>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</si>
  <si>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</si>
  <si>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</si>
  <si>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</si>
  <si>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</si>
  <si>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</si>
  <si>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</si>
  <si>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</si>
  <si>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</si>
  <si>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</si>
  <si>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</si>
  <si>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</si>
  <si>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</si>
  <si>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</si>
  <si>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</si>
  <si>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</si>
  <si>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</si>
  <si>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</si>
  <si>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</si>
  <si>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</si>
  <si>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</si>
  <si>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</si>
  <si>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</si>
  <si>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</si>
  <si>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</si>
  <si>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</si>
  <si>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</si>
  <si>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</si>
  <si>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</si>
  <si>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</si>
  <si>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</si>
  <si>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</si>
  <si>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</si>
  <si>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</si>
  <si>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</si>
  <si>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</si>
  <si>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</si>
  <si>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</si>
  <si>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</si>
  <si>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</si>
  <si>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</si>
  <si>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</si>
  <si>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</si>
  <si>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</si>
  <si>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</si>
  <si>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</si>
  <si>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</si>
  <si>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</si>
  <si>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</si>
  <si>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</si>
  <si>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</si>
  <si>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</si>
  <si>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</si>
  <si>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</si>
  <si>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</si>
  <si>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</si>
  <si>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</si>
  <si>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</si>
  <si>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</si>
  <si>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</si>
  <si>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</si>
  <si>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</si>
  <si>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</si>
  <si>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</si>
  <si>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</si>
  <si>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</si>
  <si>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</si>
  <si>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</si>
  <si>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</si>
  <si>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</si>
  <si>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</si>
  <si>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</si>
  <si>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</si>
  <si>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</si>
  <si>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</si>
  <si>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</si>
  <si>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</si>
  <si>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</si>
  <si>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</si>
  <si>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</si>
  <si>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</si>
  <si>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</si>
  <si>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</si>
  <si>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</si>
  <si>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</si>
  <si>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</si>
  <si>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</si>
  <si>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</si>
  <si>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</si>
  <si>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</si>
  <si>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</si>
  <si>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</si>
  <si>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</si>
  <si>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</si>
  <si>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</si>
  <si>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</si>
  <si>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</si>
  <si>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</si>
  <si>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</si>
  <si>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</si>
  <si>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</si>
  <si>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</si>
  <si>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</si>
  <si>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</si>
  <si>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</si>
  <si>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</si>
  <si>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</si>
  <si>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</si>
  <si>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</si>
  <si>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</si>
  <si>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</si>
  <si>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</si>
  <si>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</si>
  <si>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</si>
  <si>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</si>
  <si>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</si>
  <si>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</si>
  <si>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</si>
  <si>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</si>
  <si>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</si>
  <si>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</si>
  <si>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</si>
  <si>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</si>
  <si>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</si>
  <si>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</si>
  <si>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</si>
  <si>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</si>
  <si>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</si>
  <si>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</si>
  <si>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</si>
  <si>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</si>
  <si>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</si>
  <si>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</si>
  <si>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</si>
  <si>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</si>
  <si>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</si>
  <si>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</si>
  <si>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</si>
  <si>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</si>
  <si>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</si>
  <si>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</si>
  <si>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</si>
  <si>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</si>
  <si>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</si>
  <si>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</si>
  <si>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</si>
  <si>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</si>
  <si>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</si>
  <si>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</si>
  <si>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</si>
  <si>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</si>
  <si>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</si>
  <si>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</si>
  <si>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</si>
  <si>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</si>
  <si>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</si>
  <si>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</si>
  <si>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</si>
  <si>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</si>
  <si>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</si>
  <si>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</si>
  <si>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</si>
  <si>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</si>
  <si>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</si>
  <si>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</si>
  <si>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</si>
  <si>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</si>
  <si>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</si>
  <si>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</si>
  <si>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</si>
  <si>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</si>
  <si>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</si>
  <si>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</si>
  <si>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</si>
  <si>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</si>
  <si>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</si>
  <si>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</si>
  <si>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</si>
  <si>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</si>
  <si>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</si>
  <si>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</si>
  <si>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</si>
  <si>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</si>
  <si>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</si>
  <si>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</si>
  <si>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</si>
  <si>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</si>
  <si>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</si>
  <si>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</si>
  <si>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</si>
  <si>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</si>
  <si>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</si>
  <si>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</si>
  <si>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</si>
  <si>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</si>
  <si>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</si>
  <si>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</si>
  <si>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</si>
  <si>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</si>
  <si>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</si>
  <si>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</si>
  <si>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</si>
  <si>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</si>
  <si>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</si>
  <si>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</si>
  <si>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</si>
  <si>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</si>
  <si>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</si>
  <si>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</si>
  <si>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</si>
  <si>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</si>
  <si>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</si>
  <si>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</si>
  <si>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</si>
  <si>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</si>
  <si>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</si>
  <si>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</si>
  <si>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</si>
  <si>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</si>
  <si>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</si>
  <si>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</si>
  <si>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</si>
  <si>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</si>
  <si>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</si>
  <si>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</si>
  <si>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</si>
  <si>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</si>
  <si>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</si>
  <si>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</si>
  <si>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</si>
  <si>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</si>
  <si>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</si>
  <si>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</si>
  <si>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</si>
  <si>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</si>
  <si>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</si>
  <si>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</si>
  <si>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</si>
  <si>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</si>
  <si>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</si>
  <si>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</si>
  <si>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</si>
  <si>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</si>
  <si>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</si>
  <si>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</si>
  <si>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</si>
  <si>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</si>
  <si>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</si>
  <si>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</si>
  <si>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</si>
  <si>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</si>
  <si>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</si>
  <si>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</si>
  <si>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</si>
  <si>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</si>
  <si>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</si>
  <si>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</si>
  <si>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</si>
  <si>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</si>
  <si>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</si>
  <si>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</si>
  <si>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</si>
  <si>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</si>
  <si>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</si>
  <si>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</si>
  <si>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</si>
  <si>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</si>
  <si>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</si>
  <si>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</si>
  <si>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</si>
  <si>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</si>
  <si>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</si>
  <si>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</si>
  <si>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</si>
  <si>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</si>
  <si>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</si>
  <si>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</si>
  <si>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</si>
  <si>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</si>
  <si>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</si>
  <si>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</si>
  <si>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</si>
  <si>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</si>
  <si>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</si>
  <si>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</si>
  <si>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</si>
  <si>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</si>
  <si>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</si>
  <si>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</si>
  <si>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</si>
  <si>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</si>
  <si>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</si>
  <si>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</si>
  <si>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</si>
  <si>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</si>
  <si>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</si>
  <si>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</si>
  <si>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</si>
  <si>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</si>
  <si>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</si>
  <si>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</si>
  <si>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</si>
  <si>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</si>
  <si>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</si>
  <si>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</si>
  <si>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</si>
  <si>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</si>
  <si>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</si>
  <si>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</si>
  <si>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</si>
  <si>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</si>
  <si>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</si>
  <si>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</si>
  <si>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</si>
  <si>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</si>
  <si>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</si>
  <si>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</si>
  <si>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</si>
  <si>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</si>
  <si>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</si>
  <si>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</si>
  <si>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</si>
  <si>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</si>
  <si>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</si>
  <si>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</si>
  <si>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</si>
  <si>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</si>
  <si>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</si>
  <si>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</si>
  <si>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</si>
  <si>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</si>
  <si>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</si>
  <si>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</si>
  <si>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</si>
  <si>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</si>
  <si>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</si>
  <si>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</si>
  <si>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</si>
  <si>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</si>
  <si>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</si>
  <si>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</si>
  <si>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</si>
  <si>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</si>
  <si>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</si>
  <si>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</si>
  <si>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</si>
  <si>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</si>
  <si>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</si>
  <si>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</si>
  <si>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</si>
  <si>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</si>
  <si>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</si>
  <si>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</si>
  <si>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</si>
  <si>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</si>
  <si>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</si>
  <si>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</si>
  <si>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</si>
  <si>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</si>
  <si>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</si>
  <si>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</si>
  <si>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</si>
  <si>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</si>
  <si>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</si>
  <si>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</si>
  <si>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</si>
  <si>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</si>
  <si>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</si>
  <si>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</si>
  <si>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</si>
  <si>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</si>
  <si>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</si>
  <si>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</si>
  <si>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</si>
  <si>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</si>
  <si>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</si>
  <si>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</si>
  <si>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</si>
  <si>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</si>
  <si>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</si>
  <si>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</si>
  <si>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</si>
  <si>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</si>
  <si>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</si>
  <si>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</si>
  <si>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</si>
  <si>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</si>
  <si>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</si>
  <si>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</si>
  <si>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</si>
  <si>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</si>
  <si>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</si>
  <si>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</si>
  <si>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</si>
  <si>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</si>
  <si>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</si>
  <si>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</si>
  <si>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</si>
  <si>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</si>
  <si>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</si>
  <si>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</si>
  <si>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</si>
  <si>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</si>
  <si>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</si>
  <si>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</si>
  <si>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</si>
  <si>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</si>
  <si>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</si>
  <si>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</si>
  <si>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</si>
  <si>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</si>
  <si>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</si>
  <si>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</si>
  <si>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</si>
  <si>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</si>
  <si>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</si>
  <si>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</si>
  <si>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</si>
  <si>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</si>
  <si>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</si>
  <si>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</si>
  <si>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</si>
  <si>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</si>
  <si>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</si>
  <si>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</si>
  <si>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</si>
  <si>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</si>
  <si>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</si>
  <si>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</si>
  <si>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</si>
  <si>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</si>
  <si>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</si>
  <si>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</si>
  <si>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</si>
  <si>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</si>
  <si>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</si>
  <si>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</si>
  <si>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</si>
  <si>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</si>
  <si>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</si>
  <si>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</si>
  <si>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</si>
  <si>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</si>
  <si>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</si>
  <si>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</si>
  <si>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</si>
  <si>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</si>
  <si>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</si>
  <si>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</si>
  <si>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</si>
  <si>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</si>
  <si>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</si>
  <si>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</si>
  <si>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</si>
  <si>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</si>
  <si>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</si>
  <si>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</si>
  <si>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</si>
  <si>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</si>
  <si>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</si>
  <si>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</si>
  <si>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</si>
  <si>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</si>
  <si>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</si>
  <si>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</si>
  <si>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</si>
  <si>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</si>
  <si>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</si>
  <si>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</si>
  <si>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</si>
  <si>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</si>
  <si>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</si>
  <si>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</si>
  <si>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</si>
  <si>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</si>
  <si>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</si>
  <si>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</si>
  <si>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</si>
  <si>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</si>
  <si>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</si>
  <si>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</si>
  <si>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</si>
  <si>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</si>
  <si>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</si>
  <si>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</si>
  <si>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</si>
  <si>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</si>
  <si>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</si>
  <si>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</si>
  <si>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</si>
  <si>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</si>
  <si>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</si>
  <si>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</si>
  <si>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</si>
  <si>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</si>
  <si>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</si>
  <si>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</si>
  <si>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</si>
  <si>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</si>
  <si>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</si>
  <si>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</si>
  <si>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</si>
  <si>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</si>
  <si>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</si>
  <si>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</si>
  <si>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</si>
  <si>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</si>
  <si>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</si>
  <si>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</si>
  <si>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</si>
  <si>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</si>
  <si>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</si>
  <si>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</si>
  <si>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</si>
  <si>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</si>
  <si>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</si>
  <si>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</si>
  <si>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</si>
  <si>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</si>
  <si>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</si>
  <si>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</si>
  <si>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</si>
  <si>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</si>
  <si>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</si>
  <si>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</si>
  <si>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</si>
  <si>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</si>
  <si>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</si>
  <si>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</si>
  <si>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</si>
  <si>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</si>
  <si>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</si>
  <si>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</si>
  <si>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</si>
  <si>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</si>
  <si>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</si>
  <si>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</si>
  <si>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</si>
  <si>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</si>
  <si>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</si>
  <si>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</si>
  <si>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</si>
  <si>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</si>
  <si>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</si>
  <si>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</si>
  <si>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</si>
  <si>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</si>
  <si>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</si>
  <si>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</si>
  <si>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</si>
  <si>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</si>
  <si>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</si>
  <si>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</si>
  <si>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</si>
  <si>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</si>
  <si>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</si>
  <si>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</si>
  <si>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</si>
  <si>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</si>
  <si>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</si>
  <si>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</si>
  <si>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</si>
  <si>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</si>
  <si>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</si>
  <si>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</si>
  <si>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</si>
  <si>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</si>
  <si>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</si>
  <si>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</si>
  <si>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</si>
  <si>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</si>
  <si>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</si>
  <si>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</si>
  <si>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</si>
  <si>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</si>
  <si>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</si>
  <si>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</si>
  <si>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</si>
  <si>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</si>
  <si>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</si>
  <si>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</si>
  <si>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</si>
  <si>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</si>
  <si>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</si>
  <si>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</si>
  <si>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</si>
  <si>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</si>
  <si>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</si>
  <si>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</si>
  <si>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</si>
  <si>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</si>
  <si>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</si>
  <si>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</si>
  <si>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</si>
  <si>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</si>
  <si>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</si>
  <si>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</si>
  <si>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</si>
  <si>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</si>
  <si>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</si>
  <si>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</si>
  <si>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</si>
  <si>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</si>
  <si>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</si>
  <si>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</si>
  <si>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</si>
  <si>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</si>
  <si>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</si>
  <si>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</si>
  <si>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</si>
  <si>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</si>
  <si>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</si>
  <si>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</si>
  <si>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</si>
  <si>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</si>
  <si>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</si>
  <si>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</si>
  <si>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</si>
  <si>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</si>
  <si>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</si>
  <si>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</si>
  <si>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</si>
  <si>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</si>
  <si>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</si>
  <si>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</si>
  <si>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</si>
  <si>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</si>
  <si>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</si>
  <si>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</si>
  <si>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</si>
  <si>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</si>
  <si>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</si>
  <si>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</si>
  <si>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</si>
  <si>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</si>
  <si>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</si>
  <si>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</si>
  <si>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</si>
  <si>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</si>
  <si>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</si>
  <si>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</si>
  <si>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</si>
  <si>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</si>
  <si>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</si>
  <si>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</si>
  <si>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</si>
  <si>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</si>
  <si>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</si>
  <si>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</si>
  <si>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</si>
  <si>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</si>
  <si>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</si>
  <si>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</si>
  <si>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</si>
  <si>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</si>
  <si>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</si>
  <si>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</si>
  <si>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</si>
  <si>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</si>
  <si>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</si>
  <si>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</si>
  <si>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</si>
  <si>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</si>
  <si>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</si>
  <si>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</si>
  <si>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</si>
  <si>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</si>
  <si>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</si>
  <si>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</si>
  <si>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</si>
  <si>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</si>
  <si>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</si>
  <si>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</si>
  <si>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</si>
  <si>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</si>
  <si>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</si>
  <si>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</si>
  <si>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</si>
  <si>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</si>
  <si>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</si>
  <si>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</si>
  <si>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</si>
  <si>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</si>
  <si>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</si>
  <si>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</si>
  <si>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</si>
  <si>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</si>
  <si>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</si>
  <si>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</si>
  <si>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</si>
  <si>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</si>
  <si>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</si>
  <si>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</si>
  <si>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</si>
  <si>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</si>
  <si>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</si>
  <si>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</si>
  <si>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</si>
  <si>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</si>
  <si>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</si>
  <si>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</si>
  <si>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</si>
  <si>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</si>
  <si>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</si>
  <si>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</si>
  <si>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</si>
  <si>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</si>
  <si>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</si>
  <si>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</si>
  <si>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</si>
  <si>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</si>
  <si>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</si>
  <si>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</si>
  <si>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</si>
  <si>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</si>
  <si>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</si>
  <si>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</si>
  <si>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</si>
  <si>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</si>
  <si>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</si>
  <si>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</si>
  <si>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</si>
  <si>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</si>
  <si>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</si>
  <si>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</si>
  <si>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</si>
  <si>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</si>
  <si>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</si>
  <si>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</si>
  <si>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</si>
  <si>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</si>
  <si>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</si>
  <si>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</si>
  <si>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</si>
  <si>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</si>
  <si>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</si>
  <si>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</si>
  <si>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</si>
  <si>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</si>
  <si>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</si>
  <si>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</si>
  <si>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</si>
  <si>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</si>
  <si>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</si>
  <si>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</si>
  <si>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</si>
  <si>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</si>
  <si>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</si>
  <si>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</si>
  <si>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</si>
  <si>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</si>
  <si>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</si>
  <si>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</si>
  <si>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</si>
  <si>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</si>
  <si>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</si>
  <si>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</si>
  <si>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</si>
  <si>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</si>
  <si>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</si>
  <si>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</si>
  <si>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</si>
  <si>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</si>
  <si>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</si>
  <si>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</si>
  <si>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</si>
  <si>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</si>
  <si>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</si>
  <si>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</si>
  <si>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</si>
  <si>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</si>
  <si>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</si>
  <si>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</si>
  <si>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</si>
  <si>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</si>
  <si>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</si>
  <si>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</si>
  <si>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</si>
  <si>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</si>
  <si>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</si>
  <si>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</si>
  <si>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</si>
  <si>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</si>
  <si>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</si>
  <si>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</si>
  <si>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</si>
  <si>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</si>
  <si>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</si>
  <si>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</si>
  <si>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</si>
  <si>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</si>
  <si>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</si>
  <si>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</si>
  <si>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</si>
  <si>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</si>
  <si>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</si>
  <si>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</si>
  <si>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</si>
  <si>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</si>
  <si>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</si>
  <si>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</si>
  <si>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</si>
  <si>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</si>
  <si>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</si>
  <si>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</si>
  <si>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</si>
  <si>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</si>
  <si>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</si>
  <si>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</si>
  <si>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</si>
  <si>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</si>
  <si>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</si>
  <si>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</si>
  <si>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</si>
  <si>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</si>
  <si>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</si>
  <si>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</si>
  <si>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</si>
  <si>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</si>
  <si>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</si>
  <si>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</si>
  <si>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</si>
  <si>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</si>
  <si>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</si>
  <si>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</si>
  <si>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</si>
  <si>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</si>
  <si>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</si>
  <si>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</si>
  <si>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</si>
  <si>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</si>
  <si>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</si>
  <si>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</si>
  <si>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</si>
  <si>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</si>
  <si>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</si>
  <si>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</si>
  <si>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</si>
  <si>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</si>
  <si>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</si>
  <si>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</si>
  <si>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</si>
  <si>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</si>
  <si>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</si>
  <si>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</si>
  <si>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</si>
  <si>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</si>
  <si>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</si>
  <si>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</si>
  <si>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</si>
  <si>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</si>
  <si>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</si>
  <si>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</si>
  <si>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</si>
  <si>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</si>
  <si>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</si>
  <si>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</si>
  <si>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</si>
  <si>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</si>
  <si>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</si>
  <si>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</si>
  <si>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</si>
  <si>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</si>
  <si>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</si>
  <si>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</si>
  <si>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</si>
  <si>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</si>
  <si>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</si>
  <si>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</si>
  <si>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</si>
  <si>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</si>
  <si>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</si>
  <si>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</si>
  <si>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</si>
  <si>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</si>
  <si>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</si>
  <si>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</si>
  <si>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</si>
  <si>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</si>
  <si>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</si>
  <si>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</si>
  <si>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</si>
  <si>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</si>
  <si>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</si>
  <si>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</si>
  <si>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</si>
  <si>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</si>
  <si>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</si>
  <si>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</si>
  <si>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</si>
  <si>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</si>
  <si>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</si>
  <si>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</si>
  <si>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</si>
  <si>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</si>
  <si>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</si>
  <si>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</si>
  <si>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</si>
  <si>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</si>
  <si>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</si>
  <si>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</si>
  <si>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</si>
  <si>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</si>
  <si>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</si>
  <si>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</si>
  <si>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</si>
  <si>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</si>
  <si>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</si>
  <si>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</si>
  <si>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</si>
  <si>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</si>
  <si>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</si>
  <si>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</si>
  <si>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</si>
  <si>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</si>
  <si>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</si>
  <si>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</si>
  <si>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</si>
  <si>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</si>
  <si>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</si>
  <si>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</si>
  <si>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</si>
  <si>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</si>
  <si>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</si>
  <si>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</si>
  <si>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</si>
  <si>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</si>
  <si>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</si>
  <si>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</si>
  <si>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</si>
  <si>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</si>
  <si>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</si>
  <si>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</si>
  <si>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</si>
  <si>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</si>
  <si>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</si>
  <si>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</si>
  <si>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</si>
  <si>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</si>
  <si>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</si>
  <si>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</si>
  <si>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</si>
  <si>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</si>
  <si>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</si>
  <si>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</si>
  <si>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</si>
  <si>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</si>
  <si>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</si>
  <si>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</si>
  <si>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</si>
  <si>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</si>
  <si>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</si>
  <si>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</si>
  <si>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</si>
  <si>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</si>
  <si>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</si>
  <si>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</si>
  <si>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</si>
  <si>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</si>
  <si>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</si>
  <si>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</si>
  <si>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</si>
  <si>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</si>
  <si>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</si>
  <si>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</si>
  <si>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</si>
  <si>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</si>
  <si>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</si>
  <si>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</si>
  <si>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</si>
  <si>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</si>
  <si>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</si>
  <si>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</si>
  <si>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</si>
  <si>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</si>
  <si>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</si>
  <si>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</si>
  <si>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</si>
  <si>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</si>
  <si>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</si>
  <si>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</si>
  <si>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</si>
  <si>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</si>
  <si>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</si>
  <si>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</si>
  <si>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</si>
  <si>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</si>
  <si>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</si>
  <si>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</si>
  <si>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</si>
  <si>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</si>
  <si>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</si>
  <si>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</si>
  <si>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</si>
  <si>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</si>
  <si>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</si>
  <si>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</si>
  <si>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</si>
  <si>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</si>
  <si>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</si>
  <si>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</si>
  <si>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</si>
  <si>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</si>
  <si>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</si>
  <si>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</si>
  <si>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</si>
  <si>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</si>
  <si>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</si>
  <si>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</si>
  <si>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</si>
  <si>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</si>
  <si>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</si>
  <si>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</si>
  <si>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</si>
  <si>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</si>
  <si>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</si>
  <si>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</si>
  <si>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</si>
  <si>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</si>
  <si>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</si>
  <si>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</si>
  <si>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</si>
  <si>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</si>
  <si>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</si>
  <si>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</si>
  <si>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</si>
  <si>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</si>
  <si>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</si>
  <si>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</si>
  <si>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</si>
  <si>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</si>
  <si>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</si>
  <si>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</si>
  <si>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</si>
  <si>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</si>
  <si>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</si>
  <si>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</si>
  <si>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</si>
  <si>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</si>
  <si>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</si>
  <si>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</si>
  <si>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</si>
  <si>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</si>
  <si>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</si>
  <si>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</si>
  <si>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</si>
  <si>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</si>
  <si>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</si>
  <si>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</si>
  <si>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</si>
  <si>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</si>
  <si>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</si>
  <si>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</si>
  <si>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</si>
  <si>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</si>
  <si>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</si>
  <si>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</si>
  <si>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</si>
  <si>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</si>
  <si>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</si>
  <si>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</si>
  <si>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</si>
  <si>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</si>
  <si>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</si>
  <si>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</si>
  <si>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</si>
  <si>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</si>
  <si>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</si>
  <si>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</si>
  <si>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</si>
  <si>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</si>
  <si>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</si>
  <si>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</si>
  <si>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</si>
  <si>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</si>
  <si>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</si>
  <si>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</si>
  <si>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</si>
  <si>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</si>
  <si>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</si>
  <si>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</si>
  <si>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</si>
  <si>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</si>
  <si>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</si>
  <si>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</si>
  <si>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</si>
  <si>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</si>
  <si>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</si>
  <si>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</si>
  <si>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</si>
  <si>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</si>
  <si>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</si>
  <si>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</si>
  <si>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</si>
  <si>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</si>
  <si>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</si>
  <si>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</si>
  <si>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</si>
  <si>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</si>
  <si>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</si>
  <si>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</si>
  <si>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</si>
  <si>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</si>
  <si>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</si>
  <si>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</si>
  <si>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</si>
  <si>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</si>
  <si>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</si>
  <si>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</si>
  <si>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</si>
  <si>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</si>
  <si>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</si>
  <si>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</si>
  <si>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</si>
  <si>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</si>
  <si>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</si>
  <si>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</si>
  <si>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</si>
  <si>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</si>
  <si>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</si>
  <si>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</si>
  <si>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</si>
  <si>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</si>
  <si>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</si>
  <si>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</si>
  <si>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</si>
  <si>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</si>
  <si>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</si>
  <si>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</si>
  <si>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</si>
  <si>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</si>
  <si>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</si>
  <si>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</si>
  <si>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</si>
  <si>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</si>
  <si>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</si>
  <si>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</si>
  <si>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</si>
  <si>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</si>
  <si>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</si>
  <si>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</si>
  <si>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</si>
  <si>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</si>
  <si>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</si>
  <si>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</si>
  <si>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</si>
  <si>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</si>
  <si>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</si>
  <si>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</si>
  <si>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</si>
  <si>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</si>
  <si>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</si>
  <si>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</si>
  <si>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</si>
  <si>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</si>
  <si>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</si>
  <si>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</si>
  <si>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</si>
  <si>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</si>
  <si>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</si>
  <si>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</si>
  <si>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</si>
  <si>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</si>
  <si>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</si>
  <si>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</si>
  <si>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</si>
  <si>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</si>
  <si>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</si>
  <si>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</si>
  <si>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</si>
  <si>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</si>
  <si>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</si>
  <si>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</si>
  <si>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</si>
  <si>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</si>
  <si>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</si>
  <si>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</si>
  <si>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</si>
  <si>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</si>
  <si>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</si>
  <si>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</si>
  <si>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</si>
  <si>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</si>
  <si>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</si>
  <si>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</si>
  <si>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</si>
  <si>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</si>
  <si>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</si>
  <si>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</si>
  <si>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</si>
  <si>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</si>
  <si>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</si>
  <si>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</si>
  <si>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</si>
  <si>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</si>
  <si>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</si>
  <si>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</si>
  <si>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</si>
  <si>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</si>
  <si>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</si>
  <si>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</si>
  <si>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</si>
  <si>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</si>
  <si>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</si>
  <si>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</si>
  <si>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</si>
  <si>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</si>
  <si>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</si>
  <si>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</si>
  <si>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</si>
  <si>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</si>
  <si>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</si>
  <si>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</si>
  <si>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</si>
  <si>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</si>
  <si>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</si>
  <si>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</si>
  <si>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</si>
  <si>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</si>
  <si>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</si>
  <si>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</si>
  <si>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</si>
  <si>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</si>
  <si>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</si>
  <si>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</si>
  <si>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</si>
  <si>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</si>
  <si>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</si>
  <si>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</si>
  <si>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</si>
  <si>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</si>
  <si>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</si>
  <si>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</si>
  <si>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</si>
  <si>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</si>
  <si>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</si>
  <si>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</si>
  <si>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</si>
  <si>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</si>
  <si>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</si>
  <si>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</si>
  <si>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</si>
  <si>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</si>
  <si>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</si>
  <si>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</si>
  <si>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</si>
  <si>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</si>
  <si>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</si>
  <si>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</si>
  <si>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</si>
  <si>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</si>
  <si>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</si>
  <si>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</si>
  <si>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</si>
  <si>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</si>
  <si>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</si>
  <si>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</si>
  <si>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</si>
  <si>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</si>
  <si>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</si>
  <si>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</si>
  <si>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</si>
  <si>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</si>
  <si>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</si>
  <si>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</si>
  <si>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</si>
  <si>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</si>
  <si>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</si>
  <si>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</si>
  <si>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</si>
  <si>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</si>
  <si>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</si>
  <si>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</si>
  <si>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</si>
  <si>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</si>
  <si>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</si>
  <si>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</si>
  <si>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</si>
  <si>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</si>
  <si>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</si>
  <si>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</si>
  <si>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</si>
  <si>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</si>
  <si>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</si>
  <si>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</si>
  <si>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</si>
  <si>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</si>
  <si>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</si>
  <si>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</si>
  <si>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</si>
  <si>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</si>
  <si>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</si>
  <si>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</si>
  <si>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</si>
  <si>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</si>
  <si>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</si>
  <si>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</si>
  <si>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</si>
  <si>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</si>
  <si>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</si>
  <si>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</si>
  <si>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</si>
  <si>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</si>
  <si>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</si>
  <si>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</si>
  <si>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</si>
  <si>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</si>
  <si>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</si>
  <si>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</si>
  <si>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</si>
  <si>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</si>
  <si>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</si>
  <si>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</si>
  <si>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</si>
  <si>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</si>
  <si>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</si>
  <si>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</si>
  <si>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</si>
  <si>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</si>
  <si>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</si>
  <si>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</si>
  <si>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</si>
  <si>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</si>
  <si>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</si>
  <si>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</si>
  <si>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</si>
  <si>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</si>
  <si>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</si>
  <si>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</si>
  <si>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</si>
  <si>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</si>
  <si>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</si>
  <si>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</si>
  <si>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</si>
  <si>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</si>
  <si>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</si>
  <si>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</si>
  <si>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</si>
  <si>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</si>
  <si>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</si>
  <si>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</si>
  <si>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</si>
  <si>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</si>
  <si>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</si>
  <si>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</si>
  <si>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</si>
  <si>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</si>
  <si>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</si>
  <si>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</si>
  <si>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</si>
  <si>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</si>
  <si>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</si>
  <si>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</si>
  <si>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</si>
  <si>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</si>
  <si>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</si>
  <si>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</si>
  <si>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</si>
  <si>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</si>
  <si>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</si>
  <si>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</si>
  <si>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</si>
  <si>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</si>
  <si>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</si>
  <si>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</si>
  <si>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</si>
  <si>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</si>
  <si>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</si>
  <si>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</si>
  <si>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</si>
  <si>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</si>
  <si>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</si>
  <si>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</si>
  <si>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</si>
  <si>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</si>
  <si>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</si>
  <si>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</si>
  <si>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</si>
  <si>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</si>
  <si>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</si>
  <si>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</si>
  <si>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</si>
  <si>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</si>
  <si>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</si>
  <si>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</si>
  <si>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</si>
  <si>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</si>
  <si>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</si>
  <si>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</si>
  <si>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</si>
  <si>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</si>
  <si>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</si>
  <si>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</si>
  <si>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</si>
  <si>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</si>
  <si>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</si>
  <si>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</si>
  <si>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</si>
  <si>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</si>
  <si>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</si>
  <si>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</si>
  <si>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</si>
  <si>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</si>
  <si>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</si>
  <si>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</si>
  <si>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</si>
  <si>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</si>
  <si>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</si>
  <si>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</si>
  <si>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</si>
  <si>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</si>
  <si>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</si>
  <si>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</si>
  <si>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</si>
  <si>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</si>
  <si>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</si>
  <si>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</si>
  <si>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</si>
  <si>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</si>
  <si>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</si>
  <si>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</si>
  <si>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</si>
  <si>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</si>
  <si>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</si>
  <si>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</si>
  <si>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</si>
  <si>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</si>
  <si>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</si>
  <si>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</si>
  <si>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</si>
  <si>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</si>
  <si>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</si>
  <si>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</si>
  <si>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</si>
  <si>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</si>
  <si>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</si>
  <si>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</si>
  <si>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</si>
  <si>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</si>
  <si>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</si>
  <si>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</si>
  <si>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</si>
  <si>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</si>
  <si>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</si>
  <si>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</si>
  <si>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</si>
  <si>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</si>
  <si>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</si>
  <si>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</si>
  <si>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</si>
  <si>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</si>
  <si>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</si>
  <si>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</si>
  <si>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</si>
  <si>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</si>
  <si>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</si>
  <si>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</si>
  <si>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</si>
  <si>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</si>
  <si>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</si>
  <si>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</si>
  <si>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</si>
  <si>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</si>
  <si>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</si>
  <si>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</si>
  <si>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</si>
  <si>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</si>
  <si>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</si>
  <si>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</si>
  <si>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</si>
  <si>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</si>
  <si>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</si>
  <si>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</si>
  <si>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</si>
  <si>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</si>
  <si>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</si>
  <si>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</si>
  <si>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</si>
  <si>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</si>
  <si>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</si>
  <si>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</si>
  <si>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</si>
  <si>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</si>
  <si>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</si>
  <si>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</si>
  <si>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</si>
  <si>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</si>
  <si>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</si>
  <si>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</si>
  <si>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</si>
  <si>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</si>
  <si>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</si>
  <si>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</si>
  <si>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</si>
  <si>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</si>
  <si>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</si>
  <si>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</si>
  <si>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</si>
  <si>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</si>
  <si>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</si>
  <si>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</si>
  <si>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</si>
  <si>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</si>
  <si>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</si>
  <si>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</si>
  <si>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</si>
  <si>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</si>
  <si>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</si>
  <si>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</si>
  <si>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</si>
  <si>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</si>
  <si>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</si>
  <si>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</si>
  <si>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</si>
  <si>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</si>
  <si>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</si>
  <si>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</si>
  <si>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</si>
  <si>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</si>
  <si>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</si>
  <si>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</si>
  <si>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</si>
  <si>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</si>
  <si>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</si>
  <si>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</si>
  <si>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</si>
  <si>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</si>
  <si>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</si>
  <si>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</si>
  <si>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</si>
  <si>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</si>
  <si>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</si>
  <si>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</si>
  <si>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</si>
  <si>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</si>
  <si>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</si>
  <si>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</si>
  <si>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</si>
  <si>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</si>
  <si>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</si>
  <si>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</si>
  <si>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</si>
  <si>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</si>
  <si>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</si>
  <si>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</si>
  <si>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</si>
  <si>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</si>
  <si>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</si>
  <si>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</si>
  <si>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</si>
  <si>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</si>
  <si>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</si>
  <si>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</si>
  <si>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</si>
  <si>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</si>
  <si>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</si>
  <si>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</si>
  <si>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</si>
  <si>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</si>
  <si>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</si>
  <si>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</si>
  <si>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</si>
  <si>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</si>
  <si>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</si>
  <si>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</si>
  <si>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</si>
  <si>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</si>
  <si>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</si>
  <si>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</si>
  <si>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</si>
  <si>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</si>
  <si>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</si>
  <si>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</si>
  <si>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</si>
  <si>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</si>
  <si>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</si>
  <si>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</si>
  <si>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</si>
  <si>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</si>
  <si>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</si>
  <si>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</si>
  <si>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</si>
  <si>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</si>
  <si>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</si>
  <si>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</si>
  <si>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</si>
  <si>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</si>
  <si>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</si>
  <si>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</si>
  <si>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</si>
  <si>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</si>
  <si>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</si>
  <si>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</si>
  <si>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</si>
  <si>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</si>
  <si>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</si>
  <si>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</si>
  <si>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</si>
  <si>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</si>
  <si>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</si>
  <si>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</si>
  <si>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</si>
  <si>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</si>
  <si>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</si>
  <si>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</si>
  <si>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</si>
  <si>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</si>
  <si>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</si>
  <si>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</si>
  <si>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</si>
  <si>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</si>
  <si>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</si>
  <si>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</si>
  <si>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</si>
  <si>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</si>
  <si>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</si>
  <si>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</si>
  <si>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</si>
  <si>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</si>
  <si>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</si>
  <si>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</si>
  <si>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</si>
  <si>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</si>
  <si>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</si>
  <si>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</si>
  <si>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</si>
  <si>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</si>
  <si>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</si>
  <si>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</si>
  <si>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</si>
  <si>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</si>
  <si>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</si>
  <si>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</si>
  <si>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</si>
  <si>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</si>
  <si>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</si>
  <si>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</si>
  <si>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</si>
  <si>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</si>
  <si>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</si>
  <si>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</si>
  <si>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</si>
  <si>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</si>
  <si>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</si>
  <si>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</si>
  <si>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</si>
  <si>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</si>
  <si>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</si>
  <si>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</si>
  <si>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</si>
  <si>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</si>
  <si>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</si>
  <si>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</si>
  <si>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</si>
  <si>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</si>
  <si>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</si>
  <si>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</si>
  <si>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</si>
  <si>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</si>
  <si>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</si>
  <si>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</si>
  <si>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</si>
  <si>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</si>
  <si>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</si>
  <si>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</si>
  <si>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</si>
  <si>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</si>
  <si>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</si>
  <si>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</si>
  <si>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</si>
  <si>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</si>
  <si>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</si>
  <si>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</si>
  <si>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</si>
  <si>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</si>
  <si>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</si>
  <si>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</si>
  <si>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</si>
  <si>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</si>
  <si>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</si>
  <si>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</si>
  <si>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</si>
  <si>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</si>
  <si>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</si>
  <si>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</si>
  <si>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</si>
  <si>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</si>
  <si>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</si>
  <si>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</si>
  <si>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</si>
  <si>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</si>
  <si>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</si>
  <si>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</si>
  <si>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</si>
  <si>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</si>
  <si>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</si>
  <si>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</si>
  <si>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</si>
  <si>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</si>
  <si>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</si>
  <si>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</si>
  <si>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</si>
  <si>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</si>
  <si>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</si>
  <si>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</si>
  <si>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</si>
  <si>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</si>
  <si>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</si>
  <si>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</si>
  <si>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</si>
  <si>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</si>
  <si>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</si>
  <si>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</si>
  <si>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</si>
  <si>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</si>
  <si>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</si>
  <si>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</si>
  <si>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</si>
  <si>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</si>
  <si>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</si>
  <si>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</si>
  <si>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</si>
  <si>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</si>
  <si>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</si>
  <si>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</si>
  <si>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</si>
  <si>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</si>
  <si>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</si>
  <si>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</si>
  <si>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</si>
  <si>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</si>
  <si>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</si>
  <si>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</si>
  <si>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</si>
  <si>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</si>
  <si>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</si>
  <si>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</si>
  <si>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</si>
  <si>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</si>
  <si>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</si>
  <si>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</si>
  <si>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</si>
  <si>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</si>
  <si>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</si>
  <si>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</si>
  <si>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</si>
  <si>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</si>
  <si>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</si>
  <si>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</si>
  <si>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</si>
  <si>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</si>
  <si>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</si>
  <si>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</si>
  <si>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</si>
  <si>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</si>
  <si>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</si>
  <si>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</si>
  <si>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</si>
  <si>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</si>
  <si>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</si>
  <si>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</si>
  <si>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</si>
  <si>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</si>
  <si>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</si>
  <si>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</si>
  <si>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</si>
  <si>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</si>
  <si>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</si>
  <si>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</si>
  <si>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</si>
  <si>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</si>
  <si>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</si>
  <si>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</si>
  <si>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</si>
  <si>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</si>
  <si>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</si>
  <si>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</si>
  <si>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</si>
  <si>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</si>
  <si>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</si>
  <si>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</si>
  <si>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</si>
  <si>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</si>
  <si>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</si>
  <si>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</si>
  <si>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</si>
  <si>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</si>
  <si>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</si>
  <si>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</si>
  <si>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</si>
  <si>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</si>
  <si>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</si>
  <si>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</si>
  <si>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</si>
  <si>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</si>
  <si>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</si>
  <si>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</si>
  <si>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</si>
  <si>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</si>
  <si>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</si>
  <si>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</si>
  <si>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</si>
  <si>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</si>
  <si>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</si>
  <si>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</si>
  <si>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</si>
  <si>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</si>
  <si>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</si>
  <si>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</si>
  <si>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</si>
  <si>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</si>
  <si>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</si>
  <si>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</si>
  <si>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</si>
  <si>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</si>
  <si>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</si>
  <si>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</si>
  <si>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</si>
  <si>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</si>
  <si>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</si>
  <si>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</si>
  <si>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</si>
  <si>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</si>
  <si>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</si>
  <si>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</si>
  <si>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</si>
  <si>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</si>
  <si>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</si>
  <si>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</si>
  <si>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</si>
  <si>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</si>
  <si>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</si>
  <si>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</si>
  <si>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</si>
  <si>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</si>
  <si>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</si>
  <si>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</si>
  <si>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</si>
  <si>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</si>
  <si>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</si>
  <si>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</si>
  <si>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</si>
  <si>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</si>
  <si>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</si>
  <si>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</si>
  <si>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</si>
  <si>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</si>
  <si>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</si>
  <si>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</si>
  <si>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</si>
  <si>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</si>
  <si>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</si>
  <si>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</si>
  <si>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</si>
  <si>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</si>
  <si>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</si>
  <si>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</si>
  <si>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</si>
  <si>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</si>
  <si>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</si>
  <si>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</si>
  <si>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</si>
  <si>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</si>
  <si>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</si>
  <si>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</si>
  <si>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</si>
  <si>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</si>
  <si>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</si>
  <si>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</si>
  <si>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</si>
  <si>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</si>
  <si>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</si>
  <si>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</si>
  <si>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</si>
  <si>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</si>
  <si>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</si>
  <si>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</si>
  <si>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</si>
  <si>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</si>
  <si>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</si>
  <si>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</si>
  <si>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</si>
  <si>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</si>
  <si>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</si>
  <si>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</si>
  <si>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</si>
  <si>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</si>
  <si>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</si>
  <si>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</si>
  <si>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</si>
  <si>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</si>
  <si>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</si>
  <si>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</si>
  <si>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</si>
  <si>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</si>
  <si>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</si>
  <si>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</si>
  <si>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</si>
  <si>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</si>
  <si>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</si>
  <si>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</si>
  <si>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</si>
  <si>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</si>
  <si>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</si>
  <si>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</si>
  <si>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</si>
  <si>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</si>
  <si>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</si>
  <si>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</si>
  <si>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</si>
  <si>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</si>
  <si>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</si>
  <si>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</si>
  <si>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</si>
  <si>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</si>
  <si>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</si>
  <si>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</si>
  <si>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</si>
  <si>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</si>
  <si>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</si>
  <si>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</si>
  <si>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</si>
  <si>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</si>
  <si>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</si>
  <si>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</si>
  <si>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</si>
  <si>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</si>
  <si>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</si>
  <si>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</si>
  <si>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</si>
  <si>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</si>
  <si>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</si>
  <si>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</si>
  <si>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</si>
  <si>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</si>
  <si>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</si>
  <si>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</si>
  <si>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</si>
  <si>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</si>
  <si>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</si>
  <si>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</si>
  <si>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</si>
  <si>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</si>
  <si>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</si>
  <si>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</si>
  <si>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</si>
  <si>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</si>
  <si>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</si>
  <si>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</si>
  <si>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</si>
  <si>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</si>
  <si>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</si>
  <si>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</si>
  <si>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</si>
  <si>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</si>
  <si>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</si>
  <si>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</si>
  <si>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</si>
  <si>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</si>
  <si>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</si>
  <si>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</si>
  <si>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</si>
  <si>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</si>
  <si>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</si>
  <si>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</si>
  <si>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</si>
  <si>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</si>
  <si>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</si>
  <si>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</si>
  <si>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</si>
  <si>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</si>
  <si>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</si>
  <si>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</si>
  <si>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</si>
  <si>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</si>
  <si>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</si>
  <si>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</si>
  <si>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</si>
  <si>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</si>
  <si>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</si>
  <si>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</si>
  <si>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</si>
  <si>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</si>
  <si>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</si>
  <si>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</si>
  <si>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</si>
  <si>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</si>
  <si>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</si>
  <si>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</si>
  <si>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</si>
  <si>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</si>
  <si>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</si>
  <si>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</si>
  <si>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</si>
  <si>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</si>
  <si>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</si>
  <si>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</si>
  <si>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</si>
  <si>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</si>
  <si>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</si>
  <si>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</si>
  <si>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</si>
  <si>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</si>
  <si>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</si>
  <si>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</si>
  <si>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</si>
  <si>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</si>
  <si>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</si>
  <si>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</si>
  <si>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</si>
  <si>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</si>
  <si>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</si>
  <si>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</si>
  <si>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</si>
  <si>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</si>
  <si>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</si>
  <si>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</si>
  <si>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</si>
  <si>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</si>
  <si>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</si>
  <si>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</si>
  <si>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</si>
  <si>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</si>
  <si>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</si>
  <si>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</si>
  <si>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</si>
  <si>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</si>
  <si>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</si>
  <si>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</si>
  <si>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</si>
  <si>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</si>
  <si>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</si>
  <si>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</si>
  <si>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</si>
  <si>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</si>
  <si>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</si>
  <si>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</si>
  <si>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</si>
  <si>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</si>
  <si>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</si>
  <si>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</si>
  <si>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</si>
  <si>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</si>
  <si>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</si>
  <si>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</si>
  <si>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</si>
  <si>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</si>
  <si>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</si>
  <si>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</si>
  <si>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</si>
  <si>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</si>
  <si>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</si>
  <si>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</si>
  <si>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</si>
  <si>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</si>
  <si>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</si>
  <si>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</si>
  <si>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</si>
  <si>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</si>
  <si>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</si>
  <si>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</si>
  <si>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</si>
  <si>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</si>
  <si>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</si>
  <si>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</si>
  <si>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</si>
  <si>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</si>
  <si>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</si>
  <si>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</si>
  <si>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</si>
  <si>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</si>
  <si>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</si>
  <si>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</si>
  <si>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</si>
  <si>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</si>
  <si>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</si>
  <si>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</si>
  <si>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</si>
  <si>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</si>
  <si>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</si>
  <si>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</si>
  <si>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</si>
  <si>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</si>
  <si>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</si>
  <si>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</si>
  <si>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</si>
  <si>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</si>
  <si>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</si>
  <si>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</si>
  <si>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</si>
  <si>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</si>
  <si>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</si>
  <si>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</si>
  <si>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</si>
  <si>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</si>
  <si>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</si>
  <si>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</si>
  <si>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</si>
  <si>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</si>
  <si>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</si>
  <si>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</si>
  <si>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</si>
  <si>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</si>
  <si>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</si>
  <si>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</si>
  <si>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</si>
  <si>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</si>
  <si>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</si>
  <si>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</si>
  <si>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</si>
  <si>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</si>
  <si>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</si>
  <si>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</si>
  <si>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</si>
  <si>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</si>
  <si>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</si>
  <si>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</si>
  <si>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</si>
  <si>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</si>
  <si>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</si>
  <si>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</si>
  <si>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</si>
  <si>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</si>
  <si>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</si>
  <si>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</si>
  <si>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</si>
  <si>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</si>
  <si>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</si>
  <si>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</si>
  <si>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</si>
  <si>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</si>
  <si>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</si>
  <si>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</si>
  <si>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</si>
  <si>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</si>
  <si>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</si>
  <si>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</si>
  <si>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</si>
  <si>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</si>
  <si>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</si>
  <si>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</si>
  <si>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</si>
  <si>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</si>
  <si>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</si>
  <si>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</si>
  <si>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</si>
  <si>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</si>
  <si>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</si>
  <si>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</si>
  <si>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</si>
  <si>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</si>
  <si>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</si>
  <si>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</si>
  <si>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</si>
  <si>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</si>
  <si>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</si>
  <si>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</si>
  <si>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</si>
  <si>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</si>
  <si>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</si>
  <si>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</si>
  <si>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</si>
  <si>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</si>
  <si>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</si>
  <si>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</si>
  <si>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</si>
  <si>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</si>
  <si>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</si>
  <si>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</si>
  <si>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</si>
  <si>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</si>
  <si>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</si>
  <si>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</si>
  <si>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</si>
  <si>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</si>
  <si>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</si>
  <si>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</si>
  <si>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</si>
  <si>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</si>
  <si>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</si>
  <si>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</si>
  <si>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</si>
  <si>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</si>
  <si>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</si>
  <si>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</si>
  <si>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</si>
  <si>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</si>
  <si>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</si>
  <si>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</si>
  <si>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</si>
  <si>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</si>
  <si>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</si>
  <si>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</si>
  <si>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</si>
  <si>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</si>
  <si>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</si>
  <si>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</si>
  <si>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</si>
  <si>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</si>
  <si>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</si>
  <si>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</si>
  <si>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</si>
  <si>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</si>
  <si>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</si>
  <si>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</si>
  <si>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</si>
  <si>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</si>
  <si>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</si>
  <si>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</si>
  <si>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</si>
  <si>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</si>
  <si>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</si>
  <si>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</si>
  <si>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</si>
  <si>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</si>
  <si>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</si>
  <si>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</si>
  <si>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</si>
  <si>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</si>
  <si>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</si>
  <si>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</si>
  <si>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</si>
  <si>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</si>
  <si>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</si>
  <si>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</si>
  <si>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</si>
  <si>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</si>
  <si>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</si>
  <si>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</si>
  <si>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</si>
  <si>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</si>
  <si>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</si>
  <si>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</si>
  <si>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</si>
  <si>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</si>
  <si>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</si>
  <si>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</si>
  <si>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</si>
  <si>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</si>
  <si>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</si>
  <si>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</si>
  <si>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</si>
  <si>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</si>
  <si>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</si>
  <si>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</si>
  <si>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</si>
  <si>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</si>
  <si>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</si>
  <si>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</si>
  <si>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</si>
  <si>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</si>
  <si>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</si>
  <si>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</si>
  <si>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</si>
  <si>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</si>
  <si>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</si>
  <si>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</si>
  <si>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</si>
  <si>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</si>
  <si>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</si>
  <si>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</si>
  <si>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</si>
  <si>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</si>
  <si>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</si>
  <si>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</si>
  <si>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</si>
  <si>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</si>
  <si>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</si>
  <si>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</si>
  <si>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</si>
  <si>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</si>
  <si>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</si>
  <si>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</si>
  <si>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</si>
  <si>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</si>
  <si>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</si>
  <si>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</si>
  <si>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</si>
  <si>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</si>
  <si>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</si>
  <si>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</si>
  <si>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</si>
  <si>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</si>
  <si>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</si>
  <si>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</si>
  <si>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</si>
  <si>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</si>
  <si>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</si>
  <si>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</si>
  <si>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</si>
  <si>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</si>
  <si>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</si>
  <si>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</si>
  <si>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</si>
  <si>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</si>
  <si>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</si>
  <si>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</si>
  <si>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</si>
  <si>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</si>
  <si>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</si>
  <si>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</si>
  <si>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</si>
  <si>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</si>
  <si>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</si>
  <si>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</si>
  <si>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</si>
  <si>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</si>
  <si>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</si>
  <si>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</si>
  <si>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</si>
  <si>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</si>
  <si>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</si>
  <si>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</si>
  <si>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</si>
  <si>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</si>
  <si>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</si>
  <si>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</si>
  <si>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</si>
  <si>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</si>
  <si>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</si>
  <si>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</si>
  <si>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</si>
  <si>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</si>
  <si>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</si>
  <si>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</si>
  <si>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</si>
  <si>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</si>
  <si>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</si>
  <si>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</si>
  <si>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</si>
  <si>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</si>
  <si>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</si>
  <si>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</si>
  <si>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</si>
  <si>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</si>
  <si>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</si>
  <si>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</si>
  <si>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</si>
  <si>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</si>
  <si>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</si>
  <si>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</si>
  <si>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</si>
  <si>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</si>
  <si>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</si>
  <si>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</si>
  <si>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</si>
  <si>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</si>
  <si>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</si>
  <si>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</si>
  <si>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</si>
  <si>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</si>
  <si>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</si>
  <si>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</si>
  <si>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</si>
  <si>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</si>
  <si>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</si>
  <si>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</si>
  <si>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</si>
  <si>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</si>
  <si>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</si>
  <si>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</si>
  <si>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</si>
  <si>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</si>
  <si>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</si>
  <si>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</si>
  <si>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</si>
  <si>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</si>
  <si>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</si>
  <si>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</si>
  <si>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</si>
  <si>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</si>
  <si>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</si>
  <si>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</si>
  <si>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</si>
  <si>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</si>
  <si>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</si>
  <si>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</si>
  <si>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</si>
  <si>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</si>
  <si>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</si>
  <si>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</si>
  <si>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</si>
  <si>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</si>
  <si>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</si>
  <si>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</si>
  <si>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</si>
  <si>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</si>
  <si>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</si>
  <si>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</si>
  <si>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</si>
  <si>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</si>
  <si>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</si>
  <si>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</si>
  <si>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</si>
  <si>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</si>
  <si>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</si>
  <si>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</si>
  <si>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</si>
  <si>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</si>
  <si>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</si>
  <si>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</si>
  <si>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</si>
  <si>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</si>
  <si>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</si>
  <si>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</si>
  <si>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</si>
  <si>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</si>
  <si>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</si>
  <si>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</si>
  <si>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</si>
  <si>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</si>
  <si>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</si>
  <si>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</si>
  <si>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</si>
  <si>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</si>
  <si>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</si>
  <si>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</si>
  <si>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</si>
  <si>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</si>
  <si>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</si>
  <si>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</si>
  <si>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</si>
  <si>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</si>
  <si>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</si>
  <si>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</si>
  <si>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</si>
  <si>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</si>
  <si>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</si>
  <si>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</si>
  <si>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</si>
  <si>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</si>
  <si>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</si>
  <si>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</si>
  <si>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</si>
  <si>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</si>
  <si>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</si>
  <si>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</si>
  <si>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</si>
  <si>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</si>
  <si>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</si>
  <si>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</si>
  <si>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</si>
  <si>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</si>
  <si>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</si>
  <si>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</si>
  <si>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</si>
  <si>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</si>
  <si>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</si>
  <si>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</si>
  <si>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</si>
  <si>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</si>
  <si>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</si>
  <si>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</si>
  <si>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</si>
  <si>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</si>
  <si>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</si>
  <si>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</si>
  <si>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</si>
  <si>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</si>
  <si>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</si>
  <si>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</si>
  <si>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</si>
  <si>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</si>
  <si>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</si>
  <si>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</si>
  <si>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</si>
  <si>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</si>
  <si>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</si>
  <si>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</si>
  <si>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</si>
  <si>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</si>
  <si>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</si>
  <si>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</si>
  <si>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</si>
  <si>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</si>
  <si>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</si>
  <si>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</si>
  <si>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</si>
  <si>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</si>
  <si>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</si>
  <si>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</si>
  <si>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</si>
  <si>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</si>
  <si>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</si>
  <si>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</si>
  <si>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</si>
  <si>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</si>
  <si>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</si>
  <si>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</si>
  <si>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</si>
  <si>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</si>
  <si>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</si>
  <si>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</si>
  <si>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</si>
  <si>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</si>
  <si>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</si>
  <si>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</si>
  <si>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</si>
  <si>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</si>
  <si>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</si>
  <si>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</si>
  <si>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</si>
  <si>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</si>
  <si>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</si>
  <si>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</si>
  <si>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</si>
  <si>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</si>
  <si>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</si>
  <si>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</si>
  <si>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</si>
  <si>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</si>
  <si>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</si>
  <si>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</si>
  <si>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</si>
  <si>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</si>
  <si>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</si>
  <si>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</si>
  <si>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</si>
  <si>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</si>
  <si>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</si>
  <si>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</si>
  <si>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</si>
  <si>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</si>
  <si>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</si>
  <si>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</si>
  <si>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</si>
  <si>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</si>
  <si>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</si>
  <si>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</si>
  <si>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</si>
  <si>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</si>
  <si>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</si>
  <si>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</si>
  <si>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</si>
  <si>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</si>
  <si>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</si>
  <si>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</si>
  <si>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</si>
  <si>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</si>
  <si>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</si>
  <si>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</si>
  <si>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</si>
  <si>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</si>
  <si>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</si>
  <si>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</si>
  <si>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</si>
  <si>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</si>
  <si>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</si>
  <si>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</si>
  <si>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</si>
  <si>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</si>
  <si>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</si>
  <si>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</si>
  <si>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</si>
  <si>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</si>
  <si>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</si>
  <si>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</si>
  <si>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</si>
  <si>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</si>
  <si>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</si>
  <si>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</si>
  <si>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</si>
  <si>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</si>
  <si>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</si>
  <si>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</si>
  <si>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</si>
  <si>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</si>
  <si>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</si>
  <si>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</si>
  <si>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</si>
  <si>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</si>
  <si>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</si>
  <si>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</si>
  <si>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</si>
  <si>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</si>
  <si>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</si>
  <si>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</si>
  <si>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</si>
  <si>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</si>
  <si>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</si>
  <si>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</si>
  <si>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</si>
  <si>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</si>
  <si>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</si>
  <si>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</si>
  <si>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</si>
  <si>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</si>
  <si>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</si>
  <si>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</si>
  <si>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</si>
  <si>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</si>
  <si>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</si>
  <si>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</si>
  <si>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</si>
  <si>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</si>
  <si>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</si>
  <si>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</si>
  <si>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</si>
  <si>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</si>
  <si>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</si>
  <si>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</si>
  <si>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</si>
  <si>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</si>
  <si>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</si>
  <si>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</si>
  <si>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</si>
  <si>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</si>
  <si>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</si>
  <si>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</si>
  <si>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</si>
  <si>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</si>
  <si>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</si>
  <si>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</si>
  <si>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</si>
  <si>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</si>
  <si>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</si>
  <si>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</si>
  <si>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</si>
  <si>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</si>
  <si>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</si>
  <si>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</si>
  <si>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</si>
  <si>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</si>
  <si>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</si>
  <si>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</si>
  <si>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</si>
  <si>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</si>
  <si>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</si>
  <si>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</si>
  <si>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</si>
  <si>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</si>
  <si>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</si>
  <si>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</si>
  <si>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</si>
  <si>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</si>
  <si>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</si>
  <si>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</si>
  <si>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</si>
  <si>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</si>
  <si>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</si>
  <si>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</si>
  <si>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</si>
  <si>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</si>
  <si>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</si>
  <si>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</si>
  <si>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</si>
  <si>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</si>
  <si>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</si>
  <si>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</si>
  <si>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</si>
  <si>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</si>
  <si>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</si>
  <si>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</si>
  <si>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</si>
  <si>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</si>
  <si>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</si>
  <si>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</si>
  <si>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</si>
  <si>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</si>
  <si>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</si>
  <si>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</si>
  <si>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</si>
  <si>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</si>
  <si>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</si>
  <si>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</si>
  <si>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</si>
  <si>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</si>
  <si>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</si>
  <si>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</si>
  <si>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</si>
  <si>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</si>
  <si>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</si>
  <si>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</si>
  <si>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</si>
  <si>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</si>
  <si>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</si>
  <si>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</si>
  <si>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</si>
  <si>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</si>
  <si>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</si>
  <si>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</si>
  <si>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</si>
  <si>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</si>
  <si>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</si>
  <si>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</si>
  <si>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</si>
  <si>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</si>
  <si>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</si>
  <si>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</si>
  <si>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</si>
  <si>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</si>
  <si>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</si>
  <si>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</si>
  <si>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</si>
  <si>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</si>
  <si>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</si>
  <si>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</si>
  <si>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</si>
  <si>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</si>
  <si>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</si>
  <si>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</si>
  <si>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</si>
  <si>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</si>
  <si>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</si>
  <si>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</si>
  <si>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</si>
  <si>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</si>
  <si>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</si>
  <si>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</si>
  <si>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</si>
  <si>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</si>
  <si>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</si>
  <si>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</si>
  <si>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</si>
  <si>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</si>
  <si>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</si>
  <si>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</si>
  <si>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</si>
  <si>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</si>
  <si>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</si>
  <si>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</si>
  <si>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</si>
  <si>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</si>
  <si>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</si>
  <si>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</si>
  <si>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</si>
  <si>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</si>
  <si>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</si>
  <si>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</si>
  <si>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</si>
  <si>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</si>
  <si>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</si>
  <si>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</si>
  <si>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</si>
  <si>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</si>
  <si>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</si>
  <si>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</si>
  <si>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</si>
  <si>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</si>
  <si>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</si>
  <si>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</si>
  <si>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</si>
  <si>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</si>
  <si>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</si>
  <si>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</si>
  <si>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</si>
  <si>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</si>
  <si>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</si>
  <si>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</si>
  <si>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</si>
  <si>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</si>
  <si>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</si>
  <si>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</si>
  <si>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</si>
  <si>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</si>
  <si>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</si>
  <si>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</si>
  <si>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</si>
  <si>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</si>
  <si>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</si>
  <si>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</si>
  <si>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</si>
  <si>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</si>
  <si>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</si>
  <si>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</si>
  <si>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</si>
  <si>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</si>
  <si>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</si>
  <si>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</si>
  <si>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</si>
  <si>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</si>
  <si>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</si>
  <si>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</si>
  <si>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</si>
  <si>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</si>
  <si>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</si>
  <si>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</si>
  <si>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</si>
  <si>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</si>
  <si>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</si>
  <si>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</si>
  <si>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</si>
  <si>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</si>
  <si>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</si>
  <si>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</si>
  <si>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</si>
  <si>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</si>
  <si>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</si>
  <si>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</si>
  <si>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</si>
  <si>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</si>
  <si>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</si>
  <si>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</si>
  <si>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</si>
  <si>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</si>
  <si>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</si>
  <si>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</si>
  <si>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</si>
  <si>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</si>
  <si>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</si>
  <si>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</si>
  <si>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</si>
  <si>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</si>
  <si>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</si>
  <si>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</si>
  <si>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</si>
  <si>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</si>
  <si>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</si>
  <si>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</si>
  <si>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</si>
  <si>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</si>
  <si>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</si>
  <si>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</si>
  <si>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</si>
  <si>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</si>
  <si>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</si>
  <si>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</si>
  <si>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</si>
  <si>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</si>
  <si>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</si>
  <si>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</si>
  <si>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</si>
  <si>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</si>
  <si>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</si>
  <si>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</si>
  <si>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</si>
  <si>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</si>
  <si>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</si>
  <si>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</si>
  <si>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</si>
  <si>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</si>
  <si>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</si>
  <si>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</si>
  <si>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</si>
  <si>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</si>
  <si>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</si>
  <si>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</si>
  <si>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</si>
  <si>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</si>
  <si>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</si>
  <si>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</si>
  <si>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</si>
  <si>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</si>
  <si>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</si>
  <si>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</si>
  <si>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</si>
  <si>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</si>
  <si>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</si>
  <si>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</si>
  <si>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</si>
  <si>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</si>
  <si>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</si>
  <si>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</si>
  <si>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</si>
  <si>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</si>
  <si>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</si>
  <si>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</si>
  <si>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</si>
  <si>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</si>
  <si>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</si>
  <si>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</si>
  <si>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</si>
  <si>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</si>
  <si>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</si>
  <si>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</si>
  <si>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</si>
  <si>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</si>
  <si>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</si>
  <si>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</si>
  <si>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</si>
  <si>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</si>
  <si>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</si>
  <si>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</si>
  <si>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</si>
  <si>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</si>
  <si>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</si>
  <si>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</si>
  <si>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</si>
  <si>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</si>
  <si>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</si>
  <si>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</si>
  <si>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</si>
  <si>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</si>
  <si>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</si>
  <si>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</si>
  <si>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</si>
  <si>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</si>
  <si>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</si>
  <si>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</si>
  <si>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</si>
  <si>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</si>
  <si>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</si>
  <si>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</si>
  <si>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</si>
  <si>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</si>
  <si>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</si>
  <si>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</si>
  <si>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</si>
  <si>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</si>
  <si>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</si>
  <si>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</si>
  <si>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</si>
  <si>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</si>
  <si>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</si>
  <si>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</si>
  <si>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</si>
  <si>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</si>
  <si>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</si>
  <si>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</si>
  <si>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</si>
  <si>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</si>
  <si>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</si>
  <si>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</si>
  <si>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</si>
  <si>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</si>
  <si>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</si>
  <si>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</si>
  <si>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</si>
  <si>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</si>
  <si>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</si>
  <si>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</si>
  <si>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</si>
  <si>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</si>
  <si>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</si>
  <si>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</si>
  <si>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</si>
  <si>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</si>
  <si>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</si>
  <si>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</si>
  <si>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</si>
  <si>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</si>
  <si>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</si>
  <si>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</si>
  <si>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</si>
  <si>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</si>
  <si>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</si>
  <si>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</si>
  <si>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</si>
  <si>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</si>
  <si>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</si>
  <si>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</si>
  <si>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</si>
  <si>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</si>
  <si>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</si>
  <si>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</si>
  <si>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</si>
  <si>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</si>
  <si>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</si>
  <si>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</si>
  <si>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</si>
  <si>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</si>
  <si>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</si>
  <si>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</si>
  <si>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</si>
  <si>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</si>
  <si>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</si>
  <si>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</si>
  <si>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</si>
  <si>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</si>
  <si>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</si>
  <si>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</si>
  <si>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</si>
  <si>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</si>
  <si>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</si>
  <si>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</si>
  <si>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</si>
  <si>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</si>
  <si>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</si>
  <si>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</si>
  <si>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</si>
  <si>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</si>
  <si>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</si>
  <si>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</si>
  <si>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</si>
  <si>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</si>
  <si>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</si>
  <si>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</si>
  <si>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</si>
  <si>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</si>
  <si>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</si>
  <si>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</si>
  <si>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</si>
  <si>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</si>
  <si>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</si>
  <si>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</si>
  <si>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</si>
  <si>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</si>
  <si>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</si>
  <si>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</si>
  <si>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</si>
  <si>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</si>
  <si>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</si>
  <si>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</si>
  <si>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</si>
  <si>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</si>
  <si>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</si>
  <si>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</si>
  <si>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</si>
  <si>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</si>
  <si>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</si>
  <si>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</si>
  <si>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</si>
  <si>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</si>
  <si>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</si>
  <si>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</si>
  <si>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</si>
  <si>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</si>
  <si>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</si>
  <si>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</si>
  <si>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</si>
  <si>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</si>
  <si>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</si>
  <si>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</si>
  <si>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</si>
  <si>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</si>
  <si>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</si>
  <si>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</si>
  <si>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</si>
  <si>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</si>
  <si>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</si>
  <si>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</si>
  <si>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</si>
  <si>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</si>
  <si>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</si>
  <si>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</si>
  <si>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</si>
  <si>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</si>
  <si>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</si>
  <si>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</si>
  <si>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</si>
  <si>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</si>
  <si>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</si>
  <si>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</si>
  <si>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</si>
  <si>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</si>
  <si>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</si>
  <si>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</si>
  <si>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</si>
  <si>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</si>
  <si>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</si>
  <si>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</si>
  <si>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</si>
  <si>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</si>
  <si>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</si>
  <si>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</si>
  <si>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</si>
  <si>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</si>
  <si>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</si>
  <si>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</si>
  <si>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</si>
  <si>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</si>
  <si>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</si>
  <si>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</si>
  <si>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</si>
  <si>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</si>
  <si>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</si>
  <si>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</si>
  <si>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</si>
  <si>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</si>
  <si>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</si>
  <si>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</si>
  <si>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</si>
  <si>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</si>
  <si>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</si>
  <si>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</si>
  <si>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</si>
  <si>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</si>
  <si>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</si>
  <si>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</si>
  <si>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</si>
  <si>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</si>
  <si>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</si>
  <si>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</si>
  <si>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</si>
  <si>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</si>
  <si>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</si>
  <si>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</si>
  <si>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</si>
  <si>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</si>
  <si>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</si>
  <si>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</si>
  <si>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</si>
  <si>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</si>
  <si>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</si>
  <si>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</si>
  <si>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</si>
  <si>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</si>
  <si>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</si>
  <si>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</si>
  <si>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</si>
  <si>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</si>
  <si>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</si>
  <si>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</si>
  <si>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</si>
  <si>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</si>
  <si>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</si>
  <si>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</si>
  <si>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</si>
  <si>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</si>
  <si>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</si>
  <si>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</si>
  <si>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</si>
  <si>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</si>
  <si>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</si>
  <si>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</si>
  <si>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</si>
  <si>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</si>
  <si>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</si>
  <si>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</si>
  <si>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</si>
  <si>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</si>
  <si>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</si>
  <si>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</si>
  <si>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</si>
  <si>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</si>
  <si>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</si>
  <si>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</si>
  <si>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</si>
  <si>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</si>
  <si>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</si>
  <si>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</si>
  <si>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</si>
  <si>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</si>
  <si>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</si>
  <si>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</si>
  <si>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</si>
  <si>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</si>
  <si>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</si>
  <si>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</si>
  <si>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</si>
  <si>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</si>
  <si>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</si>
  <si>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</si>
  <si>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</si>
  <si>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</si>
  <si>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</si>
  <si>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</si>
  <si>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</si>
  <si>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</si>
  <si>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</si>
  <si>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</si>
  <si>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</si>
  <si>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</si>
  <si>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</si>
  <si>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</si>
  <si>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</si>
  <si>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</si>
  <si>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</si>
  <si>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</si>
  <si>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</si>
  <si>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</si>
  <si>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</si>
  <si>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</si>
  <si>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</si>
  <si>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</si>
  <si>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</si>
  <si>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</si>
  <si>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</si>
  <si>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</si>
  <si>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</si>
  <si>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</si>
  <si>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</si>
  <si>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</si>
  <si>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</si>
  <si>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</si>
  <si>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</si>
  <si>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</si>
  <si>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</si>
  <si>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</si>
  <si>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</si>
  <si>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</si>
  <si>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</si>
  <si>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</si>
  <si>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</si>
  <si>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</si>
  <si>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</si>
  <si>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</si>
  <si>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</si>
  <si>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</si>
  <si>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</si>
  <si>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</si>
  <si>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</si>
  <si>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</si>
  <si>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</si>
  <si>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</si>
  <si>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</si>
  <si>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</si>
  <si>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</si>
  <si>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</si>
  <si>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</si>
  <si>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</si>
  <si>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</si>
  <si>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</si>
  <si>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</si>
  <si>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</si>
  <si>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</si>
  <si>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</si>
  <si>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</si>
  <si>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</si>
  <si>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</si>
  <si>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</si>
  <si>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</si>
  <si>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</si>
  <si>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</si>
  <si>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</si>
  <si>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</si>
  <si>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</si>
  <si>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</si>
  <si>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</si>
  <si>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</si>
  <si>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</si>
  <si>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</si>
  <si>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</si>
  <si>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</si>
  <si>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</si>
  <si>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</si>
  <si>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</si>
  <si>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</si>
  <si>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</si>
  <si>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</si>
  <si>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</si>
  <si>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</si>
  <si>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</si>
  <si>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</si>
  <si>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</si>
  <si>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</si>
  <si>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</si>
  <si>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</si>
  <si>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</si>
  <si>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</si>
  <si>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</si>
  <si>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</si>
  <si>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</si>
  <si>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</si>
  <si>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</si>
  <si>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</si>
  <si>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</si>
  <si>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</si>
  <si>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</si>
  <si>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</si>
  <si>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</si>
  <si>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</si>
  <si>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</si>
  <si>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</si>
  <si>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</si>
  <si>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</si>
  <si>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</si>
  <si>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</si>
  <si>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</si>
  <si>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</si>
  <si>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</si>
  <si>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</si>
  <si>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</si>
  <si>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</si>
  <si>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</si>
  <si>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</si>
  <si>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</si>
  <si>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</si>
  <si>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</si>
  <si>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</si>
  <si>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</si>
  <si>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</si>
  <si>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</si>
  <si>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</si>
  <si>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</si>
  <si>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</si>
  <si>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</si>
  <si>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</si>
  <si>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</si>
  <si>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</si>
  <si>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</si>
  <si>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</si>
  <si>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</si>
  <si>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</si>
  <si>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</si>
  <si>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</si>
  <si>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</si>
  <si>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</si>
  <si>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</si>
  <si>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</si>
  <si>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</si>
  <si>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</si>
  <si>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</si>
  <si>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</si>
  <si>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</si>
  <si>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</si>
  <si>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</si>
  <si>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</si>
  <si>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</si>
  <si>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</si>
  <si>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</si>
  <si>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</si>
  <si>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</si>
  <si>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</si>
  <si>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</si>
  <si>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</si>
  <si>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</si>
  <si>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</si>
  <si>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</si>
  <si>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</si>
  <si>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</si>
  <si>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</si>
  <si>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</si>
  <si>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</si>
  <si>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</si>
  <si>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</si>
  <si>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</si>
  <si>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</si>
  <si>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</si>
  <si>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</si>
  <si>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</si>
  <si>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</si>
  <si>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</si>
  <si>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</si>
  <si>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</si>
  <si>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</si>
  <si>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</si>
  <si>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</si>
  <si>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</si>
  <si>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</si>
  <si>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</si>
  <si>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</si>
  <si>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</si>
  <si>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</si>
  <si>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</si>
  <si>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</si>
  <si>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</si>
  <si>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</si>
  <si>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</si>
  <si>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</si>
  <si>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</si>
  <si>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</si>
  <si>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</si>
  <si>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</si>
  <si>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</si>
  <si>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</si>
  <si>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</si>
  <si>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</si>
  <si>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</si>
  <si>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</si>
  <si>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</si>
  <si>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</si>
  <si>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</si>
  <si>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</si>
  <si>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</si>
  <si>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</si>
  <si>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</si>
  <si>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</si>
  <si>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</si>
  <si>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</si>
  <si>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</si>
  <si>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</si>
  <si>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</si>
  <si>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</si>
  <si>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</si>
  <si>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</si>
  <si>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</si>
  <si>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</si>
  <si>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</si>
  <si>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</si>
  <si>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</si>
  <si>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</si>
  <si>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</si>
  <si>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</si>
  <si>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</si>
  <si>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</si>
  <si>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</si>
  <si>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</si>
  <si>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</si>
  <si>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</si>
  <si>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</si>
  <si>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</si>
  <si>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</si>
  <si>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</si>
  <si>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</si>
  <si>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</si>
  <si>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</si>
  <si>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</si>
  <si>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</si>
  <si>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</si>
  <si>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</si>
  <si>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</si>
  <si>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</si>
  <si>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</si>
  <si>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</si>
  <si>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</si>
  <si>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</si>
  <si>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</si>
  <si>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</si>
  <si>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</si>
  <si>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</si>
  <si>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</si>
  <si>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</si>
  <si>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</si>
  <si>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</si>
  <si>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</si>
  <si>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</si>
  <si>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</si>
  <si>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</si>
  <si>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</si>
  <si>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</si>
  <si>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</si>
  <si>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</si>
  <si>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</si>
  <si>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</si>
  <si>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</si>
  <si>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</si>
  <si>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</si>
  <si>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</si>
  <si>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</si>
  <si>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</si>
  <si>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</si>
  <si>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</si>
  <si>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</si>
  <si>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</si>
  <si>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</si>
  <si>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</si>
  <si>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</si>
  <si>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</si>
  <si>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</si>
  <si>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</si>
  <si>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</si>
  <si>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</si>
  <si>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</si>
  <si>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</si>
  <si>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</si>
  <si>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</si>
  <si>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</si>
  <si>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</si>
  <si>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</si>
  <si>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</si>
  <si>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</si>
  <si>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</si>
  <si>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</si>
  <si>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</si>
  <si>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</si>
  <si>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</si>
  <si>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</si>
  <si>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</si>
  <si>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</si>
  <si>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</si>
  <si>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</si>
  <si>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</si>
  <si>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</si>
  <si>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</si>
  <si>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</si>
  <si>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</si>
  <si>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</si>
  <si>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</si>
  <si>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</si>
  <si>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</si>
  <si>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</si>
  <si>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</si>
  <si>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</si>
  <si>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</si>
  <si>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</si>
  <si>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</si>
  <si>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</si>
  <si>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</si>
  <si>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</si>
  <si>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</si>
  <si>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</si>
  <si>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</si>
  <si>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</si>
  <si>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</si>
  <si>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</si>
  <si>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</si>
  <si>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</si>
  <si>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</si>
  <si>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</si>
  <si>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</si>
  <si>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</si>
  <si>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</si>
  <si>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</si>
  <si>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</si>
  <si>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</si>
  <si>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</si>
  <si>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</si>
  <si>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</si>
  <si>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</si>
  <si>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</si>
  <si>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</si>
  <si>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</si>
  <si>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</si>
  <si>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</si>
  <si>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</si>
  <si>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</si>
  <si>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</si>
  <si>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</si>
  <si>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</si>
  <si>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</si>
  <si>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</si>
  <si>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</si>
  <si>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</si>
  <si>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</si>
  <si>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</si>
  <si>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</si>
  <si>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</si>
  <si>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</si>
  <si>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</si>
  <si>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</si>
  <si>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</si>
  <si>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</si>
  <si>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</si>
  <si>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</si>
  <si>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</si>
  <si>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</si>
  <si>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</si>
  <si>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</si>
  <si>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</si>
  <si>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</si>
  <si>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</si>
  <si>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</si>
  <si>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</si>
  <si>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</si>
  <si>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</si>
  <si>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</si>
  <si>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</si>
  <si>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</si>
  <si>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</si>
  <si>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</si>
  <si>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</si>
  <si>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</si>
  <si>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</si>
  <si>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</si>
  <si>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</si>
  <si>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</si>
  <si>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</si>
  <si>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</si>
  <si>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</si>
  <si>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</si>
  <si>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</si>
  <si>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</si>
  <si>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</si>
  <si>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</si>
  <si>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</si>
  <si>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</si>
  <si>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</si>
  <si>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</si>
  <si>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</si>
  <si>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</si>
  <si>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</si>
  <si>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</si>
  <si>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</si>
  <si>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</si>
  <si>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</si>
  <si>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</si>
  <si>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</si>
  <si>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</si>
  <si>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</si>
  <si>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</si>
  <si>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</si>
  <si>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</si>
  <si>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</si>
  <si>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</si>
  <si>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</si>
  <si>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</si>
  <si>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</si>
  <si>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</si>
  <si>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</si>
  <si>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</si>
  <si>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</si>
  <si>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</si>
  <si>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</si>
  <si>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</si>
  <si>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</si>
  <si>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</si>
  <si>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</si>
  <si>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</si>
  <si>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</si>
  <si>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</si>
  <si>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</si>
  <si>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</si>
  <si>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</si>
  <si>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</si>
  <si>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</si>
  <si>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</si>
  <si>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</si>
  <si>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</si>
  <si>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</si>
  <si>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</si>
  <si>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</si>
  <si>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</si>
  <si>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</si>
  <si>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</si>
  <si>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</si>
  <si>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</si>
  <si>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</si>
  <si>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</si>
  <si>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</si>
  <si>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</si>
  <si>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</si>
  <si>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</si>
  <si>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</si>
  <si>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</si>
  <si>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</si>
  <si>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</si>
  <si>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</si>
  <si>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</si>
  <si>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</si>
  <si>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</si>
  <si>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</si>
  <si>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</si>
  <si>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</si>
  <si>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</si>
  <si>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</si>
  <si>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</si>
  <si>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</si>
  <si>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</si>
  <si>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</si>
  <si>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</si>
  <si>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</si>
  <si>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</si>
  <si>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</si>
  <si>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</si>
  <si>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</si>
  <si>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</si>
  <si>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</si>
  <si>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</si>
  <si>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</si>
  <si>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</si>
  <si>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</si>
  <si>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</si>
  <si>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</si>
  <si>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</si>
  <si>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</si>
  <si>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</si>
  <si>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</si>
  <si>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</si>
  <si>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</si>
  <si>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</si>
  <si>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</si>
  <si>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</si>
  <si>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</si>
  <si>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</si>
  <si>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</si>
  <si>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</si>
  <si>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</si>
  <si>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</si>
  <si>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</si>
  <si>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</si>
  <si>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</si>
  <si>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</si>
  <si>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</si>
  <si>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</si>
  <si>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</si>
  <si>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</si>
  <si>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</si>
  <si>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</si>
  <si>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</si>
  <si>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</si>
  <si>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</si>
  <si>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</si>
  <si>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</si>
  <si>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</si>
  <si>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</si>
  <si>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</si>
  <si>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</si>
  <si>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</si>
  <si>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</si>
  <si>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</si>
  <si>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</si>
  <si>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</si>
  <si>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</si>
  <si>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</si>
  <si>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</si>
  <si>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</si>
  <si>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</si>
  <si>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</si>
  <si>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</si>
  <si>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</si>
  <si>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</si>
  <si>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</si>
  <si>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</si>
  <si>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</si>
  <si>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</si>
  <si>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</si>
  <si>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</si>
  <si>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</si>
  <si>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</si>
  <si>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</si>
  <si>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</si>
  <si>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</si>
  <si>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</si>
  <si>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</si>
  <si>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</si>
  <si>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</si>
  <si>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</si>
  <si>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</si>
  <si>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</si>
  <si>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</si>
  <si>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</si>
  <si>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</si>
  <si>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</si>
  <si>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</si>
  <si>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</si>
  <si>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</si>
  <si>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</si>
  <si>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</si>
  <si>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</si>
  <si>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</si>
  <si>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</si>
  <si>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</si>
  <si>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</si>
  <si>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</si>
  <si>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</si>
  <si>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</si>
  <si>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</si>
  <si>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</si>
  <si>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</si>
  <si>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</si>
  <si>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</si>
  <si>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</si>
  <si>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</si>
  <si>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</si>
  <si>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</si>
  <si>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</si>
  <si>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</si>
  <si>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</si>
  <si>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</si>
  <si>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</si>
  <si>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</si>
  <si>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</si>
  <si>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</si>
  <si>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</si>
  <si>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</si>
  <si>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</si>
  <si>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</si>
  <si>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</si>
  <si>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</si>
  <si>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</si>
  <si>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</si>
  <si>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</si>
  <si>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</si>
  <si>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</si>
  <si>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</si>
  <si>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</si>
  <si>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</si>
  <si>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</si>
  <si>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</si>
  <si>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</si>
  <si>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</si>
  <si>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</si>
  <si>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</si>
  <si>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</si>
  <si>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</si>
  <si>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</si>
  <si>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</si>
  <si>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</si>
  <si>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</si>
  <si>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</si>
  <si>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</si>
  <si>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</si>
  <si>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</si>
  <si>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</si>
  <si>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</si>
  <si>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</si>
  <si>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</si>
  <si>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</si>
  <si>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</si>
  <si>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</si>
  <si>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</si>
  <si>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</si>
  <si>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</si>
  <si>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</si>
  <si>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</si>
  <si>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</si>
  <si>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</si>
  <si>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</si>
  <si>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</si>
  <si>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</si>
  <si>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</si>
  <si>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</si>
  <si>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</si>
  <si>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</si>
  <si>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</si>
  <si>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</si>
  <si>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</si>
  <si>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</si>
  <si>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</si>
  <si>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</si>
  <si>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</si>
  <si>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</si>
  <si>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</si>
  <si>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</si>
  <si>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</si>
  <si>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</si>
  <si>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</si>
  <si>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</si>
  <si>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</si>
  <si>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</si>
  <si>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</si>
  <si>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</si>
  <si>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</si>
  <si>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</si>
  <si>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</si>
  <si>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</si>
  <si>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</si>
  <si>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</si>
  <si>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</si>
  <si>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</si>
  <si>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</si>
  <si>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</si>
  <si>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</si>
  <si>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</si>
  <si>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</si>
  <si>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</si>
  <si>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</si>
  <si>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</si>
  <si>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</si>
  <si>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</si>
  <si>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</si>
  <si>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</si>
  <si>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</si>
  <si>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</si>
  <si>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</si>
  <si>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</si>
  <si>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</si>
  <si>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</si>
  <si>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</si>
  <si>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</si>
  <si>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</si>
  <si>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</si>
  <si>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</si>
  <si>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</si>
  <si>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</si>
  <si>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</si>
  <si>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</si>
  <si>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</si>
  <si>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</si>
  <si>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</si>
  <si>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</si>
  <si>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</si>
  <si>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</si>
  <si>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</si>
  <si>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</si>
  <si>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</si>
  <si>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</si>
  <si>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</si>
  <si>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</si>
  <si>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</si>
  <si>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</si>
  <si>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</si>
  <si>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</si>
  <si>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</si>
  <si>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</si>
  <si>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</si>
  <si>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</si>
  <si>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</si>
  <si>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</si>
  <si>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</si>
  <si>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</si>
  <si>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</si>
  <si>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</si>
  <si>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</si>
  <si>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</si>
  <si>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</si>
  <si>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</si>
  <si>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</si>
  <si>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</si>
  <si>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</si>
  <si>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</si>
  <si>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</si>
  <si>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</si>
  <si>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</si>
  <si>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</si>
  <si>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</si>
  <si>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</si>
  <si>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</si>
  <si>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</si>
  <si>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</si>
  <si>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</si>
  <si>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</si>
  <si>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</si>
  <si>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</si>
  <si>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</si>
  <si>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</si>
  <si>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</si>
  <si>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</si>
  <si>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</si>
  <si>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</si>
  <si>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</si>
  <si>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</si>
  <si>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</si>
  <si>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</si>
  <si>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</si>
  <si>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</si>
  <si>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</si>
  <si>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</si>
  <si>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</si>
  <si>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</si>
  <si>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</si>
  <si>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</si>
  <si>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</si>
  <si>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</si>
  <si>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</si>
  <si>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</si>
  <si>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</si>
  <si>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</si>
  <si>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</si>
  <si>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</si>
  <si>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</si>
  <si>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</si>
  <si>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</si>
  <si>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</si>
  <si>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</si>
  <si>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</si>
  <si>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</si>
  <si>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</si>
  <si>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</si>
  <si>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</si>
  <si>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</si>
  <si>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</si>
  <si>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</si>
  <si>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</si>
  <si>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</si>
  <si>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</si>
  <si>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</si>
  <si>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</si>
  <si>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</si>
  <si>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</si>
  <si>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</si>
  <si>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</si>
  <si>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</si>
  <si>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</si>
  <si>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</si>
  <si>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</si>
  <si>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</si>
  <si>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</si>
  <si>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</si>
  <si>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</si>
  <si>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</si>
  <si>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</si>
  <si>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</si>
  <si>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</si>
  <si>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</si>
  <si>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</si>
  <si>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</si>
  <si>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</si>
  <si>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</si>
  <si>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</si>
  <si>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</si>
  <si>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</si>
  <si>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</si>
  <si>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</si>
  <si>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</si>
  <si>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</si>
  <si>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</si>
  <si>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</si>
  <si>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</si>
  <si>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</si>
  <si>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</si>
  <si>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</si>
  <si>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</si>
  <si>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</si>
  <si>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</si>
  <si>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</si>
  <si>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</si>
  <si>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</si>
  <si>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</si>
  <si>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</si>
  <si>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</si>
  <si>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</si>
  <si>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</si>
  <si>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</si>
  <si>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</si>
  <si>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</si>
  <si>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</si>
  <si>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</si>
  <si>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</si>
  <si>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</si>
  <si>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</si>
  <si>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</si>
  <si>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</si>
  <si>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</si>
  <si>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</si>
  <si>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</si>
  <si>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</si>
  <si>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</si>
  <si>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</si>
  <si>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</si>
  <si>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</si>
  <si>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</si>
  <si>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</si>
  <si>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</si>
  <si>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</si>
  <si>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</si>
  <si>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</si>
  <si>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</si>
  <si>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</si>
  <si>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</si>
  <si>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</si>
  <si>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</si>
  <si>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</si>
  <si>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</si>
  <si>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</si>
  <si>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</si>
  <si>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</si>
  <si>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</si>
  <si>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</si>
  <si>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</si>
  <si>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</si>
  <si>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</si>
  <si>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</si>
  <si>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</si>
  <si>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</si>
  <si>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</si>
  <si>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</si>
  <si>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</si>
  <si>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</si>
  <si>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</si>
  <si>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</si>
  <si>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</si>
  <si>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</si>
  <si>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</si>
  <si>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</si>
  <si>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</si>
  <si>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</si>
  <si>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</si>
  <si>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</si>
  <si>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</si>
  <si>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</si>
  <si>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</si>
  <si>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</si>
  <si>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</si>
  <si>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</si>
  <si>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</si>
  <si>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</si>
  <si>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</si>
  <si>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</si>
  <si>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</si>
  <si>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</si>
  <si>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</si>
  <si>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</si>
  <si>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</si>
  <si>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</si>
  <si>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</si>
  <si>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</si>
  <si>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</si>
  <si>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</si>
  <si>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</si>
  <si>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</si>
  <si>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</si>
  <si>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</si>
  <si>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</si>
  <si>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</si>
  <si>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</si>
  <si>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</si>
  <si>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</si>
  <si>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</si>
  <si>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</si>
  <si>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</si>
  <si>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</si>
  <si>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</si>
  <si>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</si>
  <si>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</si>
  <si>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</si>
  <si>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</si>
  <si>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</si>
  <si>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</si>
  <si>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</si>
  <si>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</si>
  <si>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</si>
  <si>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</si>
  <si>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</si>
  <si>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</si>
  <si>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</si>
  <si>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</si>
  <si>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</si>
  <si>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</si>
  <si>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</si>
  <si>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</si>
  <si>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</si>
  <si>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</si>
  <si>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</si>
  <si>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</si>
  <si>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</si>
  <si>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</si>
  <si>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</si>
  <si>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</si>
  <si>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</si>
  <si>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</si>
  <si>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</si>
  <si>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</si>
  <si>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</si>
  <si>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</si>
  <si>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</si>
  <si>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</si>
  <si>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</si>
  <si>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</si>
  <si>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</si>
  <si>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</si>
  <si>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</si>
  <si>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</si>
  <si>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</si>
  <si>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</si>
  <si>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</si>
  <si>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</si>
  <si>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</si>
  <si>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</si>
  <si>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</si>
  <si>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</si>
  <si>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</si>
  <si>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</si>
  <si>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</si>
  <si>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</si>
  <si>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</si>
  <si>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</si>
  <si>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</si>
  <si>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</si>
  <si>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</si>
  <si>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</si>
  <si>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</si>
  <si>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</si>
  <si>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</si>
  <si>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</si>
  <si>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</si>
  <si>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</si>
  <si>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</si>
  <si>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</si>
  <si>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</si>
  <si>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</si>
  <si>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</si>
  <si>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</si>
  <si>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</si>
  <si>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</si>
  <si>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</si>
  <si>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</si>
  <si>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</si>
  <si>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</si>
  <si>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</si>
  <si>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</si>
  <si>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</si>
  <si>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</si>
  <si>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</si>
  <si>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</si>
  <si>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</si>
  <si>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</si>
  <si>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</si>
  <si>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</si>
  <si>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</si>
  <si>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</si>
  <si>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</si>
  <si>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</si>
  <si>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</si>
  <si>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</si>
  <si>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</si>
  <si>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</si>
  <si>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</si>
  <si>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</si>
  <si>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</si>
  <si>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</si>
  <si>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</si>
  <si>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</si>
  <si>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</si>
  <si>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</si>
  <si>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</si>
  <si>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</si>
  <si>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</si>
  <si>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</si>
  <si>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</si>
  <si>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</si>
  <si>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</si>
  <si>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</si>
  <si>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</si>
  <si>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</si>
  <si>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</si>
  <si>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</si>
  <si>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</si>
  <si>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</si>
  <si>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</si>
  <si>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</si>
  <si>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</si>
  <si>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</si>
  <si>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</si>
  <si>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</si>
  <si>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</si>
  <si>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</si>
  <si>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</si>
  <si>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</si>
  <si>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</si>
  <si>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</si>
  <si>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</si>
  <si>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</si>
  <si>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</si>
  <si>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</si>
  <si>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</si>
  <si>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</si>
  <si>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</si>
  <si>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</si>
  <si>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</si>
  <si>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</si>
  <si>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</si>
  <si>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</si>
  <si>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</si>
  <si>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</si>
  <si>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</si>
  <si>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</si>
  <si>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</si>
  <si>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</si>
  <si>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</si>
  <si>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</si>
  <si>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</si>
  <si>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</si>
  <si>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</si>
  <si>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</si>
  <si>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</si>
  <si>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</si>
  <si>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</si>
  <si>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</si>
  <si>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</si>
  <si>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</si>
  <si>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</si>
  <si>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</si>
  <si>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</si>
  <si>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</si>
  <si>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</si>
  <si>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</si>
  <si>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</si>
  <si>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</si>
  <si>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</si>
  <si>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</si>
  <si>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</si>
  <si>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</si>
  <si>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</si>
  <si>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</si>
  <si>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</si>
  <si>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</si>
  <si>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</si>
  <si>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</si>
  <si>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</si>
  <si>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</si>
  <si>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</si>
  <si>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</si>
  <si>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</si>
  <si>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</si>
  <si>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</si>
  <si>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</si>
  <si>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</si>
  <si>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</si>
  <si>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</si>
  <si>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</si>
  <si>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</si>
  <si>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</si>
  <si>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</si>
  <si>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</si>
  <si>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</si>
  <si>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</si>
  <si>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</si>
  <si>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</si>
  <si>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</si>
  <si>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</si>
  <si>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</si>
  <si>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</si>
  <si>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</si>
  <si>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</si>
  <si>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</si>
  <si>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</si>
  <si>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</si>
  <si>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</si>
  <si>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</si>
  <si>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</si>
  <si>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</si>
  <si>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</si>
  <si>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</si>
  <si>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</si>
  <si>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</si>
  <si>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</si>
  <si>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</si>
  <si>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</si>
  <si>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</si>
  <si>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</si>
  <si>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</si>
  <si>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</si>
  <si>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</si>
  <si>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</si>
  <si>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</si>
  <si>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</si>
  <si>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</si>
  <si>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</si>
  <si>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</si>
  <si>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</si>
  <si>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</si>
  <si>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</si>
  <si>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</si>
  <si>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</si>
  <si>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</si>
  <si>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</si>
  <si>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</si>
  <si>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</si>
  <si>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</si>
  <si>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</si>
  <si>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</si>
  <si>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</si>
  <si>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</si>
  <si>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</si>
  <si>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</si>
  <si>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</si>
  <si>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</si>
  <si>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</si>
  <si>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</si>
  <si>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</si>
  <si>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</si>
  <si>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</si>
  <si>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</si>
  <si>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</si>
  <si>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</si>
  <si>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</si>
  <si>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</si>
  <si>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</si>
  <si>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</si>
  <si>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</si>
  <si>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</si>
  <si>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</si>
  <si>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</si>
  <si>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</si>
  <si>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</si>
  <si>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</si>
  <si>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</si>
  <si>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</si>
  <si>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</si>
  <si>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</si>
  <si>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</si>
  <si>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</si>
  <si>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</si>
  <si>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</si>
  <si>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</si>
  <si>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</si>
  <si>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</si>
  <si>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</si>
  <si>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</si>
  <si>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</si>
  <si>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</si>
  <si>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</si>
  <si>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</si>
  <si>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</si>
  <si>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</si>
  <si>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</si>
  <si>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</si>
  <si>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</si>
  <si>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</si>
  <si>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</si>
  <si>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</si>
  <si>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</si>
  <si>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</si>
  <si>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</si>
  <si>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</si>
  <si>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</si>
  <si>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</si>
  <si>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</si>
  <si>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</si>
  <si>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</si>
  <si>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</si>
  <si>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</si>
  <si>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</si>
  <si>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</si>
  <si>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</si>
  <si>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</si>
  <si>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</si>
  <si>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</si>
  <si>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</si>
  <si>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</si>
  <si>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</si>
  <si>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</si>
  <si>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</si>
  <si>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</si>
  <si>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</si>
  <si>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</si>
  <si>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</si>
  <si>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</si>
  <si>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</si>
  <si>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</si>
  <si>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</si>
  <si>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</si>
  <si>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</si>
  <si>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</si>
  <si>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</si>
  <si>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</si>
  <si>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</si>
  <si>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</si>
  <si>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</si>
  <si>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</si>
  <si>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</si>
  <si>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</si>
  <si>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</si>
  <si>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</si>
  <si>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</si>
  <si>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</si>
  <si>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</si>
  <si>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</si>
  <si>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</si>
  <si>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</si>
  <si>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</si>
  <si>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</si>
  <si>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</si>
  <si>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</si>
  <si>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</si>
  <si>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</si>
  <si>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</si>
  <si>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</si>
  <si>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</si>
  <si>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</si>
  <si>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</si>
  <si>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</si>
  <si>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</si>
  <si>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</si>
  <si>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</si>
  <si>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</si>
  <si>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</si>
  <si>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</si>
  <si>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</si>
  <si>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</si>
  <si>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</si>
  <si>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</si>
  <si>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</si>
  <si>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</si>
  <si>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</si>
  <si>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</si>
  <si>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</si>
  <si>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</si>
  <si>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</si>
  <si>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</si>
  <si>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</si>
  <si>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</si>
  <si>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</si>
  <si>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</si>
  <si>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</si>
  <si>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</si>
  <si>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</si>
  <si>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</si>
  <si>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</si>
  <si>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</si>
  <si>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</si>
  <si>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</si>
  <si>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</si>
  <si>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</si>
  <si>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</si>
  <si>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</si>
  <si>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</si>
  <si>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</si>
  <si>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</si>
  <si>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</si>
  <si>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</si>
  <si>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</si>
  <si>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</si>
  <si>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</si>
  <si>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</si>
  <si>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</si>
  <si>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</si>
  <si>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</si>
  <si>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</si>
  <si>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</si>
  <si>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</si>
  <si>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</si>
  <si>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</si>
  <si>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</si>
  <si>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</si>
  <si>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</si>
  <si>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</si>
  <si>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</si>
  <si>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</si>
  <si>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</si>
  <si>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</si>
  <si>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</si>
  <si>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</si>
  <si>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</si>
  <si>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</si>
  <si>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</si>
  <si>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</si>
  <si>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</si>
  <si>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</si>
  <si>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</si>
  <si>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</si>
  <si>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</si>
  <si>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</si>
  <si>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</si>
  <si>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</si>
  <si>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</si>
  <si>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</si>
  <si>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</si>
  <si>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</si>
  <si>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</si>
  <si>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</si>
  <si>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</si>
  <si>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</si>
  <si>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</si>
  <si>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</si>
  <si>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</si>
  <si>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</si>
  <si>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</si>
  <si>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</si>
  <si>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</si>
  <si>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</si>
  <si>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</si>
  <si>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</si>
  <si>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</si>
  <si>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</si>
  <si>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</si>
  <si>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</si>
  <si>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</si>
  <si>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</si>
  <si>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</si>
  <si>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</si>
  <si>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</si>
  <si>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</si>
  <si>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</si>
  <si>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</si>
  <si>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</si>
  <si>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</si>
  <si>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</si>
  <si>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</si>
  <si>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</si>
  <si>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</si>
  <si>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</si>
  <si>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</si>
  <si>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</si>
  <si>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</si>
  <si>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</si>
  <si>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</si>
  <si>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</si>
  <si>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</si>
  <si>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</si>
  <si>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</si>
  <si>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</si>
  <si>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</si>
  <si>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</si>
  <si>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</si>
  <si>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</si>
  <si>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</si>
  <si>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</si>
  <si>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</si>
  <si>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</si>
  <si>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</si>
  <si>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</si>
  <si>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</si>
  <si>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</si>
  <si>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</si>
  <si>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</si>
  <si>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</si>
  <si>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</si>
  <si>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</si>
  <si>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</si>
  <si>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</si>
  <si>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</si>
  <si>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</si>
  <si>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</si>
  <si>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</si>
  <si>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</si>
  <si>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</si>
  <si>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</si>
  <si>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</si>
  <si>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</si>
  <si>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</si>
  <si>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</si>
  <si>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</si>
  <si>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</si>
  <si>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</si>
  <si>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</si>
  <si>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</si>
  <si>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</si>
  <si>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</si>
  <si>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</si>
  <si>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</si>
  <si>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</si>
  <si>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</si>
  <si>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</si>
  <si>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</si>
  <si>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</si>
  <si>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</si>
  <si>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</si>
  <si>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</si>
  <si>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</si>
  <si>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</si>
  <si>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</si>
  <si>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</si>
  <si>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</si>
  <si>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</si>
  <si>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</si>
  <si>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</si>
  <si>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</si>
  <si>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</si>
  <si>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</si>
  <si>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</si>
  <si>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</si>
  <si>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</si>
  <si>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</si>
  <si>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</si>
  <si>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</si>
  <si>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</si>
  <si>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</si>
  <si>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</si>
  <si>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</si>
  <si>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</si>
  <si>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</si>
  <si>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</si>
  <si>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</si>
  <si>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</si>
  <si>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</si>
  <si>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</si>
  <si>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</si>
  <si>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</si>
  <si>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</si>
  <si>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</si>
  <si>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</si>
  <si>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</si>
  <si>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</si>
  <si>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</si>
  <si>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</si>
  <si>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</si>
  <si>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</si>
  <si>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</si>
  <si>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</si>
  <si>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</si>
  <si>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</si>
  <si>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</si>
  <si>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</si>
  <si>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</si>
  <si>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</si>
  <si>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</si>
  <si>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</si>
  <si>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</si>
  <si>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</si>
  <si>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</si>
  <si>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</si>
  <si>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</si>
  <si>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</si>
  <si>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</si>
  <si>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</si>
  <si>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</si>
  <si>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</si>
  <si>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</si>
  <si>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</si>
  <si>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</si>
  <si>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</si>
  <si>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</si>
  <si>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</si>
  <si>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</si>
  <si>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</si>
  <si>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</si>
  <si>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</si>
  <si>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</si>
  <si>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</si>
  <si>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</si>
  <si>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</si>
  <si>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</si>
  <si>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</si>
  <si>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</si>
  <si>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</si>
  <si>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</si>
  <si>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</si>
  <si>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</si>
  <si>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</si>
  <si>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</si>
  <si>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</si>
  <si>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</si>
  <si>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</si>
  <si>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</si>
  <si>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</si>
  <si>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</si>
  <si>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</si>
  <si>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</si>
  <si>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</si>
  <si>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</si>
  <si>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</si>
  <si>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</si>
  <si>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</si>
  <si>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</si>
  <si>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</si>
  <si>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</si>
  <si>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</si>
  <si>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</si>
  <si>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</si>
  <si>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</si>
  <si>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</si>
  <si>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</si>
  <si>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</si>
  <si>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</si>
  <si>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</si>
  <si>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</si>
  <si>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</si>
  <si>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</si>
  <si>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</si>
  <si>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</si>
  <si>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</si>
  <si>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</si>
  <si>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</si>
  <si>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</si>
  <si>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</si>
  <si>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</si>
  <si>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</si>
  <si>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</si>
  <si>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</si>
  <si>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</si>
  <si>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</si>
  <si>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</si>
  <si>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</si>
  <si>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</si>
  <si>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</si>
  <si>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</si>
  <si>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</si>
  <si>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</si>
  <si>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</si>
  <si>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</si>
  <si>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</si>
  <si>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</si>
  <si>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</si>
  <si>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</si>
  <si>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</si>
  <si>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</si>
  <si>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</si>
  <si>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</si>
  <si>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</si>
  <si>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</si>
  <si>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</si>
  <si>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</si>
  <si>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</si>
  <si>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</si>
  <si>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</si>
  <si>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</si>
  <si>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</si>
  <si>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</si>
  <si>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</si>
  <si>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</si>
  <si>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</si>
  <si>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</si>
  <si>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</si>
  <si>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</si>
  <si>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</si>
  <si>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</si>
  <si>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</si>
  <si>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</si>
  <si>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</si>
  <si>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</si>
  <si>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</si>
  <si>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</si>
  <si>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</si>
  <si>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</si>
  <si>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</si>
  <si>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</si>
  <si>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</si>
  <si>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</si>
  <si>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</si>
  <si>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</si>
  <si>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</si>
  <si>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</si>
  <si>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</si>
  <si>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</si>
  <si>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</si>
  <si>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</si>
  <si>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</si>
  <si>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</si>
  <si>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</si>
  <si>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</si>
  <si>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</si>
  <si>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</si>
  <si>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</si>
  <si>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</si>
  <si>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</si>
  <si>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</si>
  <si>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</si>
  <si>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</si>
  <si>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</si>
  <si>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</si>
  <si>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</si>
  <si>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</si>
  <si>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</si>
  <si>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</si>
  <si>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</si>
  <si>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</si>
  <si>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</si>
  <si>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</si>
  <si>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</si>
  <si>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</si>
  <si>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</si>
  <si>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</si>
  <si>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</si>
  <si>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</si>
  <si>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</si>
  <si>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</si>
  <si>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</si>
  <si>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</si>
  <si>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</si>
  <si>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</si>
  <si>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</si>
  <si>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</si>
  <si>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</si>
  <si>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</si>
  <si>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</si>
  <si>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</si>
  <si>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</si>
  <si>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</si>
  <si>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</si>
  <si>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</si>
  <si>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</si>
  <si>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</si>
  <si>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</si>
  <si>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</si>
  <si>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</si>
  <si>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</si>
  <si>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</si>
  <si>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</si>
  <si>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</si>
  <si>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</si>
  <si>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</si>
  <si>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</si>
  <si>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</si>
  <si>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</si>
  <si>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</si>
  <si>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</si>
  <si>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</si>
  <si>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</si>
  <si>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</si>
  <si>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</si>
  <si>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</si>
  <si>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</si>
  <si>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</si>
  <si>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</si>
  <si>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</si>
  <si>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</si>
  <si>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</si>
  <si>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</si>
  <si>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</si>
  <si>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</si>
  <si>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</si>
  <si>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</si>
  <si>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</si>
  <si>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</si>
  <si>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</si>
  <si>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</si>
  <si>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</si>
  <si>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</si>
  <si>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</si>
  <si>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</si>
  <si>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</si>
  <si>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</si>
  <si>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</si>
  <si>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</si>
  <si>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</si>
  <si>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</si>
  <si>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</si>
  <si>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</si>
  <si>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</si>
  <si>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</si>
  <si>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</si>
  <si>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</si>
  <si>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</si>
  <si>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</si>
  <si>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</si>
  <si>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</si>
  <si>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</si>
  <si>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</si>
  <si>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</si>
  <si>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</si>
  <si>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</si>
  <si>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</si>
  <si>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</si>
  <si>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</si>
  <si>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</si>
  <si>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</si>
  <si>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</si>
  <si>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</si>
  <si>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</si>
  <si>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</si>
  <si>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</si>
  <si>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</si>
  <si>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</si>
  <si>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</si>
  <si>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</si>
  <si>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</si>
  <si>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</si>
  <si>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</si>
  <si>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</si>
  <si>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</si>
  <si>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</si>
  <si>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</si>
  <si>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</si>
  <si>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</si>
  <si>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</si>
  <si>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</si>
  <si>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</si>
  <si>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</si>
  <si>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</si>
  <si>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</si>
  <si>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</si>
  <si>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</si>
  <si>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</si>
  <si>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</si>
  <si>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</si>
  <si>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</si>
  <si>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</si>
  <si>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</si>
  <si>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</si>
  <si>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</si>
  <si>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</si>
  <si>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</si>
  <si>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</si>
  <si>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</si>
  <si>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</si>
  <si>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</si>
  <si>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</si>
  <si>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</si>
  <si>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</si>
  <si>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</si>
  <si>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</si>
  <si>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</si>
  <si>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</si>
  <si>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</si>
  <si>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</si>
  <si>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</si>
  <si>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</si>
  <si>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</si>
  <si>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</si>
  <si>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</si>
  <si>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</si>
  <si>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</si>
  <si>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</si>
  <si>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</si>
  <si>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</si>
  <si>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</si>
  <si>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</si>
  <si>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</si>
  <si>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</si>
  <si>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</si>
  <si>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</si>
  <si>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</si>
  <si>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</si>
  <si>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</si>
  <si>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</si>
  <si>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</si>
  <si>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</si>
  <si>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</si>
  <si>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</si>
  <si>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</si>
  <si>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</si>
  <si>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</si>
  <si>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</si>
  <si>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</si>
  <si>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</si>
  <si>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</si>
  <si>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</si>
  <si>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</si>
  <si>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</si>
  <si>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</si>
  <si>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</si>
  <si>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</si>
  <si>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</si>
  <si>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</si>
  <si>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</si>
  <si>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</si>
  <si>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</si>
  <si>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</si>
  <si>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</si>
  <si>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</si>
  <si>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</si>
  <si>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</si>
  <si>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</si>
  <si>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</si>
  <si>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</si>
  <si>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</si>
  <si>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</si>
  <si>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</si>
  <si>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</si>
  <si>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</si>
  <si>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</si>
  <si>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</si>
  <si>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</si>
  <si>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</si>
  <si>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</si>
  <si>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</si>
  <si>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</si>
  <si>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</si>
  <si>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</si>
  <si>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</si>
  <si>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</si>
  <si>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</si>
  <si>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</si>
  <si>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</si>
  <si>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</si>
  <si>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</si>
  <si>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</si>
  <si>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</si>
  <si>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</si>
  <si>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</si>
  <si>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</si>
  <si>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</si>
  <si>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</si>
  <si>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</si>
  <si>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</si>
  <si>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</si>
  <si>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</si>
  <si>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</si>
  <si>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</si>
  <si>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</si>
  <si>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</si>
  <si>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</si>
  <si>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</si>
  <si>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</si>
  <si>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</si>
  <si>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</si>
  <si>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</si>
  <si>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</si>
  <si>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</si>
  <si>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</si>
  <si>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</si>
  <si>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</si>
  <si>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</si>
  <si>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</si>
  <si>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</si>
  <si>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</si>
  <si>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</si>
  <si>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</si>
  <si>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</si>
  <si>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</si>
  <si>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</si>
  <si>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</si>
  <si>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</si>
  <si>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</si>
  <si>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</si>
  <si>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</si>
  <si>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</si>
  <si>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</si>
  <si>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</si>
  <si>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</si>
  <si>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</si>
  <si>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</si>
  <si>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</si>
  <si>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</si>
  <si>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</si>
  <si>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</si>
  <si>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</si>
  <si>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</si>
  <si>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</si>
  <si>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</si>
  <si>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</si>
  <si>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</si>
  <si>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</si>
  <si>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</si>
  <si>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</si>
  <si>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</si>
  <si>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</si>
  <si>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</si>
  <si>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</si>
  <si>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</si>
  <si>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</si>
  <si>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</si>
  <si>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</si>
  <si>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</si>
  <si>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</si>
  <si>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</si>
  <si>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</si>
  <si>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</si>
  <si>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</si>
  <si>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</si>
  <si>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</si>
  <si>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</si>
  <si>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</si>
  <si>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</si>
  <si>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</si>
  <si>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</si>
  <si>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</si>
  <si>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</si>
  <si>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</si>
  <si>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</si>
  <si>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</si>
  <si>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</si>
  <si>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</si>
  <si>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</si>
  <si>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</si>
  <si>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</si>
  <si>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</si>
  <si>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</si>
  <si>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</si>
  <si>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</si>
  <si>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</si>
  <si>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</si>
  <si>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</si>
  <si>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</si>
  <si>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</si>
  <si>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</si>
  <si>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</si>
  <si>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</si>
  <si>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</si>
  <si>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</si>
  <si>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</si>
  <si>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</si>
  <si>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</si>
  <si>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</si>
  <si>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</si>
  <si>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</si>
  <si>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</si>
  <si>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</si>
  <si>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</si>
  <si>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</si>
  <si>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</si>
  <si>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</si>
  <si>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</si>
  <si>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</si>
  <si>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</si>
  <si>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</si>
  <si>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</si>
  <si>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</si>
  <si>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</si>
  <si>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</si>
  <si>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</si>
  <si>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</si>
  <si>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</si>
  <si>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</si>
  <si>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</si>
  <si>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</si>
  <si>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</si>
  <si>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</si>
  <si>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</si>
  <si>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</si>
  <si>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</si>
  <si>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</si>
  <si>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</si>
  <si>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</si>
  <si>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</si>
  <si>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</si>
  <si>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</si>
  <si>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</si>
  <si>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</si>
  <si>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</si>
  <si>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</si>
  <si>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</si>
  <si>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</si>
  <si>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</si>
  <si>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</si>
  <si>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</si>
  <si>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</si>
  <si>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</si>
  <si>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</si>
  <si>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</si>
  <si>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</si>
  <si>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</si>
  <si>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</si>
  <si>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</si>
  <si>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</si>
  <si>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</si>
  <si>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</si>
  <si>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</si>
  <si>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</si>
  <si>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</si>
  <si>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</si>
  <si>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</si>
  <si>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</si>
  <si>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</si>
  <si>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</si>
  <si>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</si>
  <si>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</si>
  <si>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</si>
  <si>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</si>
  <si>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</si>
  <si>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</si>
  <si>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</si>
  <si>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</si>
  <si>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</si>
  <si>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</si>
  <si>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</si>
  <si>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</si>
  <si>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</si>
  <si>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</si>
  <si>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</si>
  <si>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</si>
  <si>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</si>
  <si>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</si>
  <si>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</si>
  <si>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</si>
  <si>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</si>
  <si>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</si>
  <si>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</si>
  <si>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</si>
  <si>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</si>
  <si>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</si>
  <si>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</si>
  <si>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</si>
  <si>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</si>
  <si>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</si>
  <si>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</si>
  <si>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</si>
  <si>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</si>
  <si>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</si>
  <si>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</si>
  <si>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</si>
  <si>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</si>
  <si>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</si>
  <si>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</si>
  <si>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</si>
  <si>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</si>
  <si>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</si>
  <si>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</si>
  <si>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</si>
  <si>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</si>
  <si>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</si>
  <si>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</si>
  <si>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</si>
  <si>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</si>
  <si>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</si>
  <si>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</si>
  <si>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</si>
  <si>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</si>
  <si>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</si>
  <si>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</si>
  <si>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</si>
  <si>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</si>
  <si>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</si>
  <si>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</si>
  <si>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</si>
  <si>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</si>
  <si>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</si>
  <si>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</si>
  <si>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</si>
  <si>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</si>
  <si>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</si>
  <si>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</si>
  <si>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</si>
  <si>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</si>
  <si>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</si>
  <si>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</si>
  <si>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</si>
  <si>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</si>
  <si>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</si>
  <si>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</si>
  <si>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</si>
  <si>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</si>
  <si>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</si>
  <si>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</si>
  <si>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</si>
  <si>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</si>
  <si>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</si>
  <si>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</si>
  <si>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</si>
  <si>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</si>
  <si>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</si>
  <si>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</si>
  <si>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</si>
  <si>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</si>
  <si>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</si>
  <si>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</si>
  <si>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</si>
  <si>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</si>
  <si>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</si>
  <si>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</si>
  <si>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</si>
  <si>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</si>
  <si>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</si>
  <si>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</si>
  <si>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</si>
  <si>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</si>
  <si>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</si>
  <si>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</si>
  <si>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</si>
  <si>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</si>
  <si>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</si>
  <si>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</si>
  <si>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</si>
  <si>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</si>
  <si>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</si>
  <si>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</si>
  <si>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</si>
  <si>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</si>
  <si>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</si>
  <si>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</si>
  <si>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</si>
  <si>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</si>
  <si>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</si>
  <si>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</si>
  <si>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</si>
  <si>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</si>
  <si>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</si>
  <si>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</si>
  <si>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</si>
  <si>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</si>
  <si>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</si>
  <si>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</si>
  <si>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</si>
  <si>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</si>
  <si>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</si>
  <si>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</si>
  <si>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</si>
  <si>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</si>
  <si>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</si>
  <si>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</si>
  <si>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</si>
  <si>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</si>
  <si>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</si>
  <si>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</si>
  <si>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</si>
  <si>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</si>
  <si>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</si>
  <si>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</si>
  <si>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</si>
  <si>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</si>
  <si>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</si>
  <si>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</si>
  <si>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</si>
  <si>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</si>
  <si>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</si>
  <si>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</si>
  <si>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</si>
  <si>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</si>
  <si>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</si>
  <si>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</si>
  <si>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</si>
  <si>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</si>
  <si>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</si>
  <si>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</si>
  <si>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</si>
  <si>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</si>
  <si>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</si>
  <si>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</si>
  <si>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</si>
  <si>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</si>
  <si>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</si>
  <si>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</si>
  <si>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</si>
  <si>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</si>
  <si>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</si>
  <si>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</si>
  <si>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</si>
  <si>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</si>
  <si>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</si>
  <si>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</si>
  <si>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</si>
  <si>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</si>
  <si>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</si>
  <si>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</si>
  <si>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</si>
  <si>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</si>
  <si>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</si>
  <si>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</si>
  <si>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</si>
  <si>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</si>
  <si>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</si>
  <si>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</si>
  <si>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</si>
  <si>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</si>
  <si>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</si>
  <si>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</si>
  <si>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</si>
  <si>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</si>
  <si>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</si>
  <si>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</si>
  <si>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</si>
  <si>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</si>
  <si>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</si>
  <si>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</si>
  <si>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</si>
  <si>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</si>
  <si>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</si>
  <si>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</si>
  <si>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</si>
  <si>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</si>
  <si>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</si>
  <si>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</si>
  <si>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</si>
  <si>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</si>
  <si>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</si>
  <si>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</si>
  <si>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</si>
  <si>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</si>
  <si>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</si>
  <si>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</si>
  <si>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</si>
  <si>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</si>
  <si>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</si>
  <si>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</si>
  <si>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</si>
  <si>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</si>
  <si>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</si>
  <si>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</si>
  <si>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</si>
  <si>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</si>
  <si>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</si>
  <si>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</si>
  <si>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</si>
  <si>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</si>
  <si>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</si>
  <si>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</si>
  <si>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</si>
  <si>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</si>
  <si>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</si>
  <si>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</si>
  <si>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</si>
  <si>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</si>
  <si>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</si>
  <si>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</si>
  <si>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</si>
  <si>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</si>
  <si>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</si>
  <si>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</si>
  <si>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</si>
  <si>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</si>
  <si>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</si>
  <si>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</si>
  <si>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</si>
  <si>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</si>
  <si>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</si>
  <si>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</si>
  <si>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</si>
  <si>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</si>
  <si>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</si>
  <si>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</si>
  <si>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</si>
  <si>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</si>
  <si>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</si>
  <si>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</si>
  <si>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</si>
  <si>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</si>
  <si>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</si>
  <si>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</si>
  <si>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</si>
  <si>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</si>
  <si>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</si>
  <si>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</si>
  <si>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</si>
  <si>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</si>
  <si>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</si>
  <si>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</si>
  <si>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</si>
  <si>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</si>
  <si>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</si>
  <si>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</si>
  <si>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</si>
  <si>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</si>
  <si>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</si>
  <si>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</si>
  <si>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</si>
  <si>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</si>
  <si>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</si>
  <si>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</si>
  <si>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</si>
  <si>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</si>
  <si>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</si>
  <si>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</si>
  <si>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</si>
  <si>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</si>
  <si>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</si>
  <si>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</si>
  <si>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</si>
  <si>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</si>
  <si>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</si>
  <si>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</si>
  <si>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</si>
  <si>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</si>
  <si>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</si>
  <si>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</si>
  <si>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</si>
  <si>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</si>
  <si>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</si>
  <si>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</si>
  <si>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</si>
  <si>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</si>
  <si>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</si>
  <si>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</si>
  <si>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</si>
  <si>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</si>
  <si>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</si>
  <si>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</si>
  <si>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</si>
  <si>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</si>
  <si>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</si>
  <si>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</si>
  <si>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</si>
  <si>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</si>
  <si>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</si>
  <si>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</si>
  <si>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</si>
  <si>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</si>
  <si>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</si>
  <si>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</si>
  <si>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</si>
  <si>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</si>
  <si>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</si>
  <si>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</si>
  <si>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</si>
  <si>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</si>
  <si>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</si>
  <si>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</si>
  <si>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</si>
  <si>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</si>
  <si>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</si>
  <si>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</si>
  <si>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</si>
  <si>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</si>
  <si>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</si>
  <si>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</si>
  <si>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</si>
  <si>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</si>
  <si>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</si>
  <si>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</si>
  <si>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</si>
  <si>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</si>
  <si>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</si>
  <si>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</si>
  <si>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</si>
  <si>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</si>
  <si>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</si>
  <si>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</si>
  <si>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</si>
  <si>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</si>
  <si>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</si>
  <si>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</si>
  <si>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</si>
  <si>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</si>
  <si>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</si>
  <si>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</si>
  <si>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</si>
  <si>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</si>
  <si>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</si>
  <si>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</si>
  <si>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</si>
  <si>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</si>
  <si>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</si>
  <si>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</si>
  <si>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</si>
  <si>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</si>
  <si>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</si>
  <si>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</si>
  <si>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</si>
  <si>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</si>
  <si>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</si>
  <si>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</si>
  <si>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</si>
  <si>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</si>
  <si>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</si>
  <si>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</si>
  <si>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</si>
  <si>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</si>
  <si>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</si>
  <si>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</si>
  <si>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</si>
  <si>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</si>
  <si>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</si>
  <si>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</si>
  <si>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</si>
  <si>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</si>
  <si>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</si>
  <si>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</si>
  <si>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</si>
  <si>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</si>
  <si>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</si>
  <si>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</si>
  <si>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</si>
  <si>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</si>
  <si>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</si>
  <si>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</si>
  <si>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</si>
  <si>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</si>
  <si>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</si>
  <si>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</si>
  <si>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</si>
  <si>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</si>
  <si>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</si>
  <si>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</si>
  <si>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</si>
  <si>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</si>
  <si>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</si>
  <si>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</si>
  <si>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</si>
  <si>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</si>
  <si>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</si>
  <si>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</si>
  <si>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</si>
  <si>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</si>
  <si>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</si>
  <si>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</si>
  <si>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</si>
  <si>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</si>
  <si>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</si>
  <si>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</si>
  <si>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</si>
  <si>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</si>
  <si>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</si>
  <si>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</si>
  <si>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</si>
  <si>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</si>
  <si>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</si>
  <si>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</si>
  <si>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</si>
  <si>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</si>
  <si>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</si>
  <si>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</si>
  <si>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</si>
  <si>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</si>
  <si>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</si>
  <si>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</si>
  <si>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</si>
  <si>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</si>
  <si>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</si>
  <si>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</si>
  <si>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</si>
  <si>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</si>
  <si>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</si>
  <si>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</si>
  <si>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</si>
  <si>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</si>
  <si>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</si>
  <si>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</si>
  <si>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</si>
  <si>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</si>
  <si>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</si>
  <si>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</si>
  <si>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</si>
  <si>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</si>
  <si>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</si>
  <si>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</si>
  <si>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</si>
  <si>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</si>
  <si>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</si>
  <si>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</si>
  <si>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</si>
  <si>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</si>
  <si>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</si>
  <si>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</si>
  <si>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</si>
  <si>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</si>
  <si>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</si>
  <si>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</si>
  <si>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</si>
  <si>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</si>
  <si>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</si>
  <si>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</si>
  <si>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</si>
  <si>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</si>
  <si>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</si>
  <si>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</si>
  <si>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</si>
  <si>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</si>
  <si>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</si>
  <si>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</si>
  <si>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</si>
  <si>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</si>
  <si>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</si>
  <si>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</si>
  <si>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</si>
  <si>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</si>
  <si>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</si>
  <si>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</si>
  <si>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</si>
  <si>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</si>
  <si>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</si>
  <si>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</si>
  <si>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</si>
  <si>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</si>
  <si>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</si>
  <si>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</si>
  <si>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</si>
  <si>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</si>
  <si>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</si>
  <si>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</si>
  <si>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</si>
  <si>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</si>
  <si>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</si>
  <si>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</si>
  <si>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</si>
  <si>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</si>
  <si>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</si>
  <si>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</si>
  <si>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</si>
  <si>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</si>
  <si>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</si>
  <si>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</si>
  <si>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</si>
  <si>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</si>
  <si>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</si>
  <si>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</si>
  <si>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</si>
  <si>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</si>
  <si>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</si>
  <si>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</si>
  <si>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</si>
  <si>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</si>
  <si>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</si>
  <si>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</si>
  <si>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</si>
  <si>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</si>
  <si>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</si>
  <si>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</si>
  <si>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</si>
  <si>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</si>
  <si>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</si>
  <si>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</si>
  <si>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</si>
  <si>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</si>
  <si>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</si>
  <si>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</si>
  <si>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</si>
  <si>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</si>
  <si>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</si>
  <si>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</si>
  <si>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</si>
  <si>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</si>
  <si>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</si>
  <si>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</si>
  <si>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</si>
  <si>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</si>
  <si>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</si>
  <si>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</si>
  <si>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</si>
  <si>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</si>
  <si>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</si>
  <si>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</si>
  <si>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</si>
  <si>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</si>
  <si>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</si>
  <si>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</si>
  <si>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</si>
  <si>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</si>
  <si>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</si>
  <si>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</si>
  <si>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</si>
  <si>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</si>
  <si>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</si>
  <si>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</si>
  <si>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</si>
  <si>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</si>
  <si>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</si>
  <si>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</si>
  <si>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</si>
  <si>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</si>
  <si>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</si>
  <si>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</si>
  <si>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</si>
  <si>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</si>
  <si>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</si>
  <si>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</si>
  <si>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</si>
  <si>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</si>
  <si>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</si>
  <si>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</si>
  <si>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</si>
  <si>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</si>
  <si>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</si>
  <si>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</si>
  <si>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</si>
  <si>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</si>
  <si>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</si>
  <si>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</si>
  <si>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</si>
  <si>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</si>
  <si>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</si>
  <si>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</si>
  <si>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</si>
  <si>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</si>
  <si>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</si>
  <si>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</si>
  <si>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</si>
  <si>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</si>
  <si>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</si>
  <si>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</si>
  <si>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</si>
  <si>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</si>
  <si>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</si>
  <si>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</si>
  <si>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</si>
  <si>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</si>
  <si>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</si>
  <si>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</si>
  <si>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</si>
  <si>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</si>
  <si>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</si>
  <si>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</si>
  <si>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</si>
  <si>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</si>
  <si>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</si>
  <si>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</si>
  <si>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</si>
  <si>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</si>
  <si>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</si>
  <si>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</si>
  <si>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</si>
  <si>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</si>
  <si>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</si>
  <si>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</si>
  <si>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</si>
  <si>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</si>
  <si>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</si>
  <si>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</si>
  <si>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</si>
  <si>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</si>
  <si>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</si>
  <si>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</si>
  <si>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</si>
  <si>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</si>
  <si>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</si>
  <si>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</si>
  <si>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</si>
  <si>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</si>
  <si>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</si>
  <si>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</si>
  <si>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</si>
  <si>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</si>
  <si>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</si>
  <si>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</si>
  <si>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</si>
  <si>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</si>
  <si>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</si>
  <si>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</si>
  <si>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</si>
  <si>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</si>
  <si>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</si>
  <si>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</si>
  <si>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</si>
  <si>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</si>
  <si>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</si>
  <si>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</si>
  <si>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</si>
  <si>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</si>
  <si>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</si>
  <si>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</si>
  <si>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</si>
  <si>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</si>
  <si>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</si>
  <si>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</si>
  <si>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</si>
  <si>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</si>
  <si>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</si>
  <si>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</si>
  <si>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</si>
  <si>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</si>
  <si>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</si>
  <si>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</si>
  <si>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</si>
  <si>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</si>
  <si>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</si>
  <si>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</si>
  <si>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</si>
  <si>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</si>
  <si>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</si>
  <si>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</si>
  <si>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</si>
  <si>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</si>
  <si>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</si>
  <si>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</si>
  <si>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</si>
  <si>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</si>
  <si>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</si>
  <si>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</si>
  <si>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</si>
  <si>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</si>
  <si>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</si>
  <si>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</si>
  <si>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</si>
  <si>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</si>
  <si>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</si>
  <si>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</si>
  <si>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</si>
  <si>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</si>
  <si>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</si>
  <si>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</si>
  <si>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</si>
  <si>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</si>
  <si>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</si>
  <si>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</si>
  <si>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</si>
  <si>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</si>
  <si>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</si>
  <si>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</si>
  <si>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</si>
  <si>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</si>
  <si>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</si>
  <si>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</si>
  <si>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</si>
  <si>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</si>
  <si>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</si>
  <si>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</si>
  <si>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</si>
  <si>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</si>
  <si>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</si>
  <si>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</si>
  <si>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</si>
  <si>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</si>
  <si>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</si>
  <si>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</si>
  <si>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</si>
  <si>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</si>
  <si>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</si>
  <si>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</si>
  <si>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</si>
  <si>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</si>
  <si>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</si>
  <si>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</si>
  <si>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</si>
  <si>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</si>
  <si>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</si>
  <si>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</si>
  <si>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</si>
  <si>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</si>
  <si>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</si>
  <si>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</si>
  <si>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</si>
  <si>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</si>
  <si>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</si>
  <si>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</si>
  <si>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</si>
  <si>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</si>
  <si>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</si>
  <si>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</si>
  <si>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</si>
  <si>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</si>
  <si>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</si>
  <si>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</si>
  <si>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</si>
  <si>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</si>
  <si>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</si>
  <si>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</si>
  <si>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</si>
  <si>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</si>
  <si>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</si>
  <si>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</si>
  <si>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</si>
  <si>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</si>
  <si>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</si>
  <si>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</si>
  <si>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</si>
  <si>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</si>
  <si>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</si>
  <si>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</si>
  <si>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</si>
  <si>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</si>
  <si>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</si>
  <si>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</si>
  <si>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</si>
  <si>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</si>
  <si>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</si>
  <si>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</si>
  <si>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</si>
  <si>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</si>
  <si>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</si>
  <si>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</si>
  <si>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</si>
  <si>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</si>
  <si>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</si>
  <si>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</si>
  <si>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</si>
  <si>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</si>
  <si>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</si>
  <si>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</si>
  <si>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</si>
  <si>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</si>
  <si>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</si>
  <si>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</si>
  <si>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</si>
  <si>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</si>
  <si>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</si>
  <si>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</si>
  <si>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</si>
  <si>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</si>
  <si>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</si>
  <si>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</si>
  <si>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</si>
  <si>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</si>
  <si>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</si>
  <si>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</si>
  <si>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</si>
  <si>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</si>
  <si>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</si>
  <si>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</si>
  <si>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</si>
  <si>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</si>
  <si>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</si>
  <si>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</si>
  <si>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</si>
  <si>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</si>
  <si>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</si>
  <si>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</si>
  <si>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</si>
  <si>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</si>
  <si>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</si>
  <si>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</si>
  <si>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</si>
  <si>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</si>
  <si>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</si>
  <si>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</si>
  <si>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</si>
  <si>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</si>
  <si>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</si>
  <si>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</si>
  <si>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</si>
  <si>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</si>
  <si>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</si>
  <si>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</si>
  <si>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</si>
  <si>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</si>
  <si>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</si>
  <si>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</si>
  <si>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</si>
  <si>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</si>
  <si>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</si>
  <si>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</si>
  <si>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</si>
  <si>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</si>
  <si>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</si>
  <si>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</si>
  <si>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</si>
  <si>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</si>
  <si>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</si>
  <si>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</si>
  <si>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</si>
  <si>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</si>
  <si>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</si>
  <si>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</si>
  <si>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</si>
  <si>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</si>
  <si>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</si>
  <si>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</si>
  <si>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</si>
  <si>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</si>
  <si>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</si>
  <si>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</si>
  <si>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</si>
  <si>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</si>
  <si>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</si>
  <si>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</si>
  <si>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</si>
  <si>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</si>
  <si>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</si>
  <si>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</si>
  <si>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</si>
  <si>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</si>
  <si>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</si>
  <si>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</si>
  <si>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</si>
  <si>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</si>
  <si>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</si>
  <si>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</si>
  <si>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</si>
  <si>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</si>
  <si>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</si>
  <si>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</si>
  <si>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</si>
  <si>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</si>
  <si>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</si>
  <si>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</si>
  <si>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</si>
  <si>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</si>
  <si>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</si>
  <si>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</si>
  <si>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</si>
  <si>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</si>
  <si>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</si>
  <si>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</si>
  <si>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</si>
  <si>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</si>
  <si>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</si>
  <si>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</si>
  <si>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</si>
  <si>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</si>
  <si>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</si>
  <si>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</si>
  <si>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</si>
  <si>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</si>
  <si>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</si>
  <si>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</si>
  <si>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</si>
  <si>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</si>
  <si>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</si>
  <si>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</si>
  <si>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</si>
  <si>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</si>
  <si>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</si>
  <si>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</si>
  <si>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</si>
  <si>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</si>
  <si>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</si>
  <si>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</si>
  <si>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</si>
  <si>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</si>
  <si>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</si>
  <si>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</si>
  <si>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</si>
  <si>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</si>
  <si>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</si>
  <si>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</si>
  <si>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</si>
  <si>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</si>
  <si>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</si>
  <si>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</si>
  <si>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</si>
  <si>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</si>
  <si>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</si>
  <si>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</si>
  <si>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</si>
  <si>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</si>
  <si>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</si>
  <si>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</si>
  <si>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</si>
  <si>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</si>
  <si>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</si>
  <si>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</si>
  <si>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</si>
  <si>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</si>
  <si>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</si>
  <si>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</si>
  <si>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</si>
  <si>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</si>
  <si>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</si>
  <si>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</si>
  <si>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</si>
  <si>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</si>
  <si>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</si>
  <si>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</si>
  <si>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</si>
  <si>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</si>
  <si>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</si>
  <si>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</si>
  <si>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</si>
  <si>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</si>
  <si>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</si>
  <si>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</si>
  <si>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</si>
  <si>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</si>
  <si>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</si>
  <si>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</si>
  <si>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</si>
  <si>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</si>
  <si>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</si>
  <si>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</si>
  <si>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</si>
  <si>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</si>
  <si>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</si>
  <si>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</si>
  <si>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</si>
  <si>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</si>
  <si>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</si>
  <si>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</si>
  <si>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</si>
  <si>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</si>
  <si>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</si>
  <si>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</si>
  <si>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</si>
  <si>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</si>
  <si>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</si>
  <si>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</si>
  <si>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</si>
  <si>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</si>
  <si>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</si>
  <si>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</si>
  <si>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</si>
  <si>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</si>
  <si>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</si>
  <si>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</si>
  <si>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</si>
  <si>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</si>
  <si>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</si>
  <si>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</si>
  <si>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</si>
  <si>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</si>
  <si>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</si>
  <si>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</si>
  <si>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</si>
  <si>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</si>
  <si>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</si>
  <si>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</si>
  <si>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</si>
  <si>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</si>
  <si>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</si>
  <si>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</si>
  <si>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</si>
  <si>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</si>
  <si>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</si>
  <si>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</si>
  <si>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</si>
  <si>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</si>
  <si>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</si>
  <si>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</si>
  <si>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</si>
  <si>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</si>
  <si>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</si>
  <si>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</si>
  <si>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</si>
  <si>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</si>
  <si>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</si>
  <si>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</si>
  <si>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</si>
  <si>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</si>
  <si>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</si>
  <si>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</si>
  <si>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</si>
  <si>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</si>
  <si>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</si>
  <si>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</si>
  <si>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</si>
  <si>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</si>
  <si>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</si>
  <si>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</si>
  <si>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</si>
  <si>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</si>
  <si>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</si>
  <si>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</si>
  <si>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</si>
  <si>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</si>
  <si>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</si>
  <si>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</si>
  <si>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</si>
  <si>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</si>
  <si>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</si>
  <si>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</si>
  <si>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</si>
  <si>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</si>
  <si>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</si>
  <si>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</si>
  <si>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</si>
  <si>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</si>
  <si>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</si>
  <si>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</si>
  <si>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</si>
  <si>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</si>
  <si>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</si>
  <si>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</si>
  <si>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</si>
  <si>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</si>
  <si>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</si>
  <si>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</si>
  <si>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</si>
  <si>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</si>
  <si>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</si>
  <si>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</si>
  <si>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</si>
  <si>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</si>
  <si>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</si>
  <si>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</si>
  <si>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</si>
  <si>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</si>
  <si>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</si>
  <si>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</si>
  <si>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</si>
  <si>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</si>
  <si>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</si>
  <si>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</si>
  <si>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</si>
  <si>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</si>
  <si>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</si>
  <si>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</si>
  <si>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</si>
  <si>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</si>
  <si>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</si>
  <si>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</si>
  <si>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</si>
  <si>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</si>
  <si>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</si>
  <si>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</si>
  <si>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</si>
  <si>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</si>
  <si>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</si>
  <si>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</si>
  <si>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</si>
  <si>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</si>
  <si>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</si>
  <si>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</si>
  <si>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</si>
  <si>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</si>
  <si>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</si>
  <si>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</si>
  <si>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</si>
  <si>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</si>
  <si>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</si>
  <si>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</si>
  <si>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</si>
  <si>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</si>
  <si>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</si>
  <si>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</si>
  <si>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</si>
  <si>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</si>
  <si>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</si>
  <si>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</si>
  <si>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</si>
  <si>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</si>
  <si>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</si>
  <si>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</si>
  <si>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</si>
  <si>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</si>
  <si>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</si>
  <si>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</si>
  <si>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</si>
  <si>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</si>
  <si>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</si>
  <si>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</si>
  <si>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</si>
  <si>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</si>
  <si>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</si>
  <si>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</si>
  <si>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</si>
  <si>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</si>
  <si>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</si>
  <si>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</si>
  <si>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</si>
  <si>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</si>
  <si>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</si>
  <si>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</si>
  <si>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</si>
  <si>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</si>
  <si>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</si>
  <si>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</si>
  <si>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</si>
  <si>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</si>
  <si>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</si>
  <si>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</si>
  <si>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</si>
  <si>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</si>
  <si>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</si>
  <si>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</si>
  <si>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</si>
  <si>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</si>
  <si>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</si>
  <si>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</si>
  <si>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</si>
  <si>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</si>
  <si>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</si>
  <si>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</si>
  <si>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</si>
  <si>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</si>
  <si>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</si>
  <si>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</si>
  <si>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</si>
  <si>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</si>
  <si>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</si>
  <si>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</si>
  <si>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</si>
  <si>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</si>
  <si>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</si>
  <si>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</si>
  <si>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</si>
  <si>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</si>
  <si>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</si>
  <si>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</si>
  <si>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</si>
  <si>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</si>
  <si>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</si>
  <si>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</si>
  <si>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</si>
  <si>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</si>
  <si>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</si>
  <si>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</si>
  <si>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</si>
  <si>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</si>
  <si>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</si>
  <si>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</si>
  <si>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</si>
  <si>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</si>
  <si>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</si>
  <si>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</si>
  <si>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</si>
  <si>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</si>
  <si>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</si>
  <si>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</si>
  <si>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</si>
  <si>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</si>
  <si>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</si>
  <si>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</si>
  <si>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</si>
  <si>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</si>
  <si>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</si>
  <si>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</si>
  <si>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</si>
  <si>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</si>
  <si>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</si>
  <si>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</si>
  <si>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</si>
  <si>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</si>
  <si>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</si>
  <si>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</si>
  <si>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</si>
  <si>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</si>
  <si>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</si>
  <si>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</si>
  <si>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</si>
  <si>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</si>
  <si>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</si>
  <si>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</si>
  <si>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</si>
  <si>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</si>
  <si>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</si>
  <si>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</si>
  <si>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</si>
  <si>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</si>
  <si>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</si>
  <si>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</si>
  <si>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</si>
  <si>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</si>
  <si>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</si>
  <si>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</si>
  <si>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</si>
  <si>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</si>
  <si>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</si>
  <si>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</si>
  <si>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</si>
  <si>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</si>
  <si>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</si>
  <si>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</si>
  <si>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</si>
  <si>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</si>
  <si>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</si>
  <si>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</si>
  <si>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</si>
  <si>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</si>
  <si>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</si>
  <si>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</si>
  <si>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</si>
  <si>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</si>
  <si>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</si>
  <si>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</si>
  <si>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</si>
  <si>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</si>
  <si>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</si>
  <si>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</si>
  <si>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</si>
  <si>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</si>
  <si>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</si>
  <si>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</si>
  <si>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</si>
  <si>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</si>
  <si>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</si>
  <si>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</si>
  <si>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</si>
  <si>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</si>
  <si>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</si>
  <si>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</si>
  <si>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</si>
  <si>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</si>
  <si>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</si>
  <si>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</si>
  <si>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</si>
  <si>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</si>
  <si>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</si>
  <si>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</si>
  <si>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</si>
  <si>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</si>
  <si>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</si>
  <si>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</si>
  <si>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</si>
  <si>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</si>
  <si>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</si>
  <si>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</si>
  <si>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</si>
  <si>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</si>
  <si>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</si>
  <si>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</si>
  <si>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</si>
  <si>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</si>
  <si>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</si>
  <si>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</si>
  <si>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</si>
  <si>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</si>
  <si>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</si>
  <si>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</si>
  <si>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</si>
  <si>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</si>
  <si>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</si>
  <si>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</si>
  <si>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</si>
  <si>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</si>
  <si>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</si>
  <si>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</si>
  <si>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</si>
  <si>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</si>
  <si>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</si>
  <si>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</si>
  <si>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</si>
  <si>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</si>
  <si>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</si>
  <si>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</si>
  <si>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</si>
  <si>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</si>
  <si>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</si>
  <si>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</si>
  <si>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</si>
  <si>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</si>
  <si>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</si>
  <si>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</si>
  <si>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</si>
  <si>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</si>
  <si>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</si>
  <si>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</si>
  <si>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</si>
  <si>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</si>
  <si>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</si>
  <si>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</si>
  <si>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</si>
  <si>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</si>
  <si>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</si>
  <si>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</si>
  <si>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</si>
  <si>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</si>
  <si>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</si>
  <si>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</si>
  <si>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</si>
  <si>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</si>
  <si>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</si>
  <si>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</si>
  <si>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</si>
  <si>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</si>
  <si>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</si>
  <si>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</si>
  <si>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</si>
  <si>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</si>
  <si>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</si>
  <si>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</si>
  <si>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</si>
  <si>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</si>
  <si>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</si>
  <si>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</si>
  <si>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</si>
  <si>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</si>
  <si>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</si>
  <si>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</si>
  <si>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</si>
  <si>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</si>
  <si>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</si>
  <si>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</si>
  <si>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</si>
  <si>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</si>
  <si>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</si>
  <si>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</si>
  <si>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</si>
  <si>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</si>
  <si>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</si>
  <si>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</si>
  <si>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</si>
  <si>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</si>
  <si>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</si>
  <si>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</si>
  <si>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</si>
  <si>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</si>
  <si>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</si>
  <si>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</si>
  <si>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</si>
  <si>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</si>
  <si>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</si>
  <si>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</si>
  <si>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</si>
  <si>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</si>
  <si>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</si>
  <si>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</si>
  <si>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</si>
  <si>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</si>
  <si>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</si>
  <si>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</si>
  <si>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</si>
  <si>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</si>
  <si>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</si>
  <si>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</si>
  <si>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</si>
  <si>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</si>
  <si>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</si>
  <si>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</si>
  <si>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</si>
  <si>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</si>
  <si>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</si>
  <si>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</si>
  <si>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</si>
  <si>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</si>
  <si>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</si>
  <si>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</si>
  <si>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</si>
  <si>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</si>
  <si>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</si>
  <si>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</si>
  <si>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</si>
  <si>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</si>
  <si>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</si>
  <si>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</si>
  <si>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</si>
  <si>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</si>
  <si>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</si>
  <si>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</si>
  <si>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</si>
  <si>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</si>
  <si>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</si>
  <si>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</si>
  <si>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</si>
  <si>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</si>
  <si>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</si>
  <si>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</si>
  <si>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</si>
  <si>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</si>
  <si>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</si>
  <si>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</si>
  <si>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</si>
  <si>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</si>
  <si>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</si>
  <si>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</si>
  <si>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</si>
  <si>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</si>
  <si>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</si>
  <si>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</si>
  <si>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</si>
  <si>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</si>
  <si>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</si>
  <si>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</si>
  <si>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</si>
  <si>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</si>
  <si>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</si>
  <si>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</si>
  <si>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</si>
  <si>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</si>
  <si>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</si>
  <si>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</si>
  <si>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</si>
  <si>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</si>
  <si>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</si>
  <si>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</si>
  <si>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</si>
  <si>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</si>
  <si>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</si>
  <si>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</si>
  <si>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</si>
  <si>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</si>
  <si>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</si>
  <si>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</si>
  <si>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</si>
  <si>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</si>
  <si>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</si>
  <si>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</si>
  <si>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</si>
  <si>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</si>
  <si>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</si>
  <si>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</si>
  <si>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</si>
  <si>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</si>
  <si>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</si>
  <si>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</si>
  <si>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</si>
  <si>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</si>
  <si>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</si>
  <si>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</si>
  <si>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</si>
  <si>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</si>
  <si>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</si>
  <si>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</si>
  <si>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</si>
  <si>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</si>
  <si>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</si>
  <si>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</si>
  <si>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</si>
  <si>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</si>
  <si>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</si>
  <si>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</si>
  <si>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</si>
  <si>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</si>
  <si>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</si>
  <si>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</si>
  <si>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</si>
  <si>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</si>
  <si>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</si>
  <si>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</si>
  <si>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</si>
  <si>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</si>
  <si>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</si>
  <si>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</si>
  <si>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</si>
  <si>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</si>
  <si>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</si>
  <si>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</si>
  <si>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</si>
  <si>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</si>
  <si>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</si>
  <si>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</si>
  <si>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</si>
  <si>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</si>
  <si>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</si>
  <si>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</si>
  <si>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</si>
  <si>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</si>
  <si>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</si>
  <si>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</si>
  <si>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</si>
  <si>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</si>
  <si>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</si>
  <si>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</si>
  <si>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</si>
  <si>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</si>
  <si>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</si>
  <si>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</si>
  <si>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</si>
  <si>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</si>
  <si>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</si>
  <si>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</si>
  <si>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</si>
  <si>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</si>
  <si>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</si>
  <si>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</si>
  <si>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</si>
  <si>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</si>
  <si>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</si>
  <si>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</si>
  <si>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</si>
  <si>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</si>
  <si>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</si>
  <si>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</si>
  <si>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</si>
  <si>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</si>
  <si>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</si>
  <si>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</si>
  <si>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</si>
  <si>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</si>
  <si>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</si>
  <si>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</si>
  <si>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</si>
  <si>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</si>
  <si>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</si>
  <si>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</si>
  <si>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</si>
  <si>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</si>
  <si>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</si>
  <si>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</si>
  <si>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</si>
  <si>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</si>
  <si>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</si>
  <si>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</si>
  <si>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</si>
  <si>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</si>
  <si>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</si>
  <si>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</si>
  <si>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</si>
  <si>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</si>
  <si>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</si>
  <si>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</si>
  <si>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</si>
  <si>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</si>
  <si>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</si>
  <si>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</si>
  <si>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</si>
  <si>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</si>
  <si>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</si>
  <si>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</si>
  <si>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</si>
  <si>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</si>
  <si>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</si>
  <si>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</si>
  <si>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</si>
  <si>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</si>
  <si>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</si>
  <si>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</si>
  <si>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</si>
  <si>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</si>
  <si>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</si>
  <si>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</si>
  <si>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</si>
  <si>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</si>
  <si>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</si>
  <si>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</si>
  <si>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</si>
  <si>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</si>
  <si>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</si>
  <si>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</si>
  <si>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</si>
  <si>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</si>
  <si>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</si>
  <si>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</si>
  <si>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</si>
  <si>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</si>
  <si>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</si>
  <si>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</si>
  <si>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</si>
  <si>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</si>
  <si>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</si>
  <si>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</si>
  <si>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</si>
  <si>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</si>
  <si>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</si>
  <si>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</si>
  <si>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</si>
  <si>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</si>
  <si>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</si>
  <si>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</si>
  <si>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</si>
  <si>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</si>
  <si>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</si>
  <si>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</si>
  <si>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</si>
  <si>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</si>
  <si>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</si>
  <si>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</si>
  <si>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</si>
  <si>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</si>
  <si>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</si>
  <si>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</si>
  <si>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</si>
  <si>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</si>
  <si>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</si>
  <si>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</si>
  <si>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</si>
  <si>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</si>
  <si>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</si>
  <si>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</si>
  <si>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</si>
  <si>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</si>
  <si>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</si>
  <si>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</si>
  <si>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</si>
  <si>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</si>
  <si>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</si>
  <si>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</si>
  <si>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</si>
  <si>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</si>
  <si>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</si>
  <si>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</si>
  <si>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</si>
  <si>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</si>
  <si>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</si>
  <si>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</si>
  <si>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</si>
  <si>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</si>
  <si>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</si>
  <si>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</si>
  <si>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</si>
  <si>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</si>
  <si>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</si>
  <si>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</si>
  <si>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</si>
  <si>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</si>
  <si>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</si>
  <si>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</si>
  <si>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</si>
  <si>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</si>
  <si>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</si>
  <si>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</si>
  <si>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</si>
  <si>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</si>
  <si>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</si>
  <si>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</si>
  <si>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</si>
  <si>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</si>
  <si>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</si>
  <si>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</si>
  <si>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</si>
  <si>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</si>
  <si>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</si>
  <si>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</si>
  <si>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</si>
  <si>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</si>
  <si>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</si>
  <si>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</si>
  <si>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</si>
  <si>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</si>
  <si>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</si>
  <si>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</si>
  <si>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</si>
  <si>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</si>
  <si>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</si>
  <si>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</si>
  <si>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</si>
  <si>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</si>
  <si>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</si>
  <si>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</si>
  <si>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</si>
  <si>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</si>
  <si>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</si>
  <si>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</si>
  <si>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</si>
  <si>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</si>
  <si>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</si>
  <si>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</si>
  <si>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</si>
  <si>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</si>
  <si>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</si>
  <si>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</si>
  <si>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</si>
  <si>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</si>
  <si>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</si>
  <si>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</si>
  <si>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</si>
  <si>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</si>
  <si>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</si>
  <si>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</si>
  <si>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</si>
  <si>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</si>
  <si>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</si>
  <si>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</si>
  <si>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</si>
  <si>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</si>
  <si>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</si>
  <si>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</si>
  <si>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</si>
  <si>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</si>
  <si>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</si>
  <si>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</si>
  <si>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</si>
  <si>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</si>
  <si>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</si>
  <si>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</si>
  <si>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</si>
  <si>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</si>
  <si>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</si>
  <si>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</si>
  <si>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</si>
  <si>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</si>
  <si>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</si>
  <si>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</si>
  <si>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</si>
  <si>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</si>
  <si>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</si>
  <si>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</si>
  <si>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</si>
  <si>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</si>
  <si>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</si>
  <si>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</si>
  <si>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</si>
  <si>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</si>
  <si>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</si>
  <si>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</si>
  <si>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</si>
  <si>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</si>
  <si>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</si>
  <si>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</si>
  <si>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</si>
  <si>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</si>
  <si>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</si>
  <si>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</si>
  <si>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</si>
  <si>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</si>
  <si>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</si>
  <si>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</si>
  <si>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</si>
  <si>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</si>
  <si>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</si>
  <si>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</si>
  <si>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</si>
  <si>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</si>
  <si>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</si>
  <si>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</si>
  <si>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</si>
  <si>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</si>
  <si>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</si>
  <si>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</si>
  <si>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</si>
  <si>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</si>
  <si>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</si>
  <si>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</si>
  <si>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</si>
  <si>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</si>
  <si>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</si>
  <si>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</si>
  <si>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</si>
  <si>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</si>
  <si>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</si>
  <si>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</si>
  <si>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</si>
  <si>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</si>
  <si>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</si>
  <si>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</si>
  <si>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</si>
  <si>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</si>
  <si>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</si>
  <si>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</si>
  <si>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</si>
  <si>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</si>
  <si>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</si>
  <si>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</si>
  <si>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</si>
  <si>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</si>
  <si>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</si>
  <si>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</si>
  <si>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</si>
  <si>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</si>
  <si>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</si>
  <si>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</si>
  <si>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</si>
  <si>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</si>
  <si>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</si>
  <si>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</si>
  <si>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</si>
  <si>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</si>
  <si>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</si>
  <si>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</si>
  <si>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</si>
  <si>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</si>
  <si>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</si>
  <si>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</si>
  <si>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</si>
  <si>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</si>
  <si>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</si>
  <si>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</si>
  <si>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</si>
  <si>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</si>
  <si>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</si>
  <si>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</si>
  <si>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</si>
  <si>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</si>
  <si>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</si>
  <si>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</si>
  <si>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</si>
  <si>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</si>
  <si>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</si>
  <si>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</si>
  <si>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</si>
  <si>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</si>
  <si>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</si>
  <si>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</si>
  <si>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</si>
  <si>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</si>
  <si>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</si>
  <si>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</si>
  <si>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</si>
  <si>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</si>
  <si>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</si>
  <si>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</si>
  <si>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</si>
  <si>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</si>
  <si>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</si>
  <si>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</si>
  <si>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</si>
  <si>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</si>
  <si>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</si>
  <si>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</si>
  <si>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</si>
  <si>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</si>
  <si>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</si>
  <si>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</si>
  <si>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</si>
  <si>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</si>
  <si>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</si>
  <si>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</si>
  <si>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</si>
  <si>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</si>
  <si>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</si>
  <si>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</si>
  <si>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</si>
  <si>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</si>
  <si>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</si>
  <si>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</si>
  <si>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</si>
  <si>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</si>
  <si>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</si>
  <si>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</si>
  <si>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</si>
  <si>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</si>
  <si>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</si>
  <si>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</si>
  <si>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</si>
  <si>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</si>
  <si>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</si>
  <si>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</si>
  <si>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</si>
  <si>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</si>
  <si>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</si>
  <si>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</si>
  <si>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</si>
  <si>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</si>
  <si>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</si>
  <si>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</si>
  <si>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</si>
  <si>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</si>
  <si>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</si>
  <si>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</si>
  <si>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</si>
  <si>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</si>
  <si>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</si>
  <si>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</si>
  <si>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</si>
  <si>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</si>
  <si>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</si>
  <si>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</si>
  <si>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</si>
  <si>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</si>
  <si>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</si>
  <si>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</si>
  <si>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</si>
  <si>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</si>
  <si>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</si>
  <si>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</si>
  <si>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</si>
  <si>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</si>
  <si>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</si>
  <si>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</si>
  <si>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</si>
  <si>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</si>
  <si>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</si>
  <si>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</si>
  <si>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</si>
  <si>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</si>
  <si>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</si>
  <si>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</si>
  <si>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</si>
  <si>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</si>
  <si>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</si>
  <si>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</si>
  <si>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</si>
  <si>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</si>
  <si>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</si>
  <si>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</si>
  <si>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</si>
  <si>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</si>
  <si>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</si>
  <si>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</si>
  <si>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</si>
  <si>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</si>
  <si>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</si>
  <si>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</si>
  <si>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</si>
  <si>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</si>
  <si>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</si>
  <si>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</si>
  <si>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</si>
  <si>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</si>
  <si>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</si>
  <si>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</si>
  <si>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</si>
  <si>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</si>
  <si>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</si>
  <si>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</si>
  <si>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</si>
  <si>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</si>
  <si>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</si>
  <si>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</si>
  <si>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</si>
  <si>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</si>
  <si>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</si>
  <si>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</si>
  <si>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</si>
  <si>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</si>
  <si>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</si>
  <si>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</si>
  <si>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</si>
  <si>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</si>
  <si>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</si>
  <si>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</si>
  <si>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</si>
  <si>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</si>
  <si>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</si>
  <si>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</si>
  <si>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</si>
  <si>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</si>
  <si>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</si>
  <si>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</si>
  <si>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</si>
  <si>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</si>
  <si>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</si>
  <si>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</si>
  <si>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</si>
  <si>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</si>
  <si>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</si>
  <si>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</si>
  <si>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</si>
  <si>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</si>
  <si>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</si>
  <si>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</si>
  <si>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</si>
  <si>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</si>
  <si>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</si>
  <si>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</si>
  <si>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</si>
  <si>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</si>
  <si>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</si>
  <si>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</si>
  <si>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</si>
  <si>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</si>
  <si>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</si>
  <si>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</si>
  <si>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</si>
  <si>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</si>
  <si>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</si>
  <si>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</si>
  <si>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</si>
  <si>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</si>
  <si>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</si>
  <si>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</si>
  <si>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</si>
  <si>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</si>
  <si>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</si>
  <si>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</si>
  <si>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</si>
  <si>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</si>
  <si>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</si>
  <si>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</si>
  <si>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</si>
  <si>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</si>
  <si>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</si>
  <si>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</si>
  <si>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</si>
  <si>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</si>
  <si>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</si>
  <si>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</si>
  <si>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</si>
  <si>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</si>
  <si>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</si>
  <si>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</si>
  <si>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</si>
  <si>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</si>
  <si>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</si>
  <si>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</si>
  <si>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</si>
  <si>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</si>
  <si>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</si>
  <si>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</si>
  <si>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</si>
  <si>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</si>
  <si>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</si>
  <si>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</si>
  <si>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</si>
  <si>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</si>
  <si>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</si>
  <si>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</si>
  <si>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</si>
  <si>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</si>
  <si>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</si>
  <si>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</si>
  <si>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</si>
  <si>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</si>
  <si>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</si>
  <si>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</si>
  <si>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</si>
  <si>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</si>
  <si>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</si>
  <si>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</si>
  <si>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</si>
  <si>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</si>
  <si>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</si>
  <si>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</si>
  <si>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</si>
  <si>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</si>
  <si>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</si>
  <si>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</si>
  <si>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</si>
  <si>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</si>
  <si>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</si>
  <si>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</si>
  <si>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</si>
  <si>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</si>
  <si>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</si>
  <si>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</si>
  <si>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</si>
  <si>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</si>
  <si>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</si>
  <si>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</si>
  <si>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</si>
  <si>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</si>
  <si>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</si>
  <si>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</si>
  <si>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</si>
  <si>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</si>
  <si>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</si>
  <si>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</si>
  <si>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</si>
  <si>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</si>
  <si>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</si>
  <si>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</si>
  <si>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</si>
  <si>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</si>
  <si>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</si>
  <si>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</si>
  <si>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</si>
  <si>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</si>
  <si>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</si>
  <si>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</si>
  <si>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</si>
  <si>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</si>
  <si>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</si>
  <si>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</si>
  <si>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</si>
  <si>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</si>
  <si>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</si>
  <si>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</si>
  <si>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</si>
  <si>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</si>
  <si>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</si>
  <si>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</si>
  <si>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</si>
  <si>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</si>
  <si>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</si>
  <si>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</si>
  <si>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</si>
  <si>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</si>
  <si>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</si>
  <si>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</si>
  <si>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</si>
  <si>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</si>
  <si>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</si>
  <si>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</si>
  <si>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</si>
  <si>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</si>
  <si>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</si>
  <si>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</si>
  <si>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</si>
  <si>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</si>
  <si>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</si>
  <si>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</si>
  <si>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</si>
  <si>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</si>
  <si>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</si>
  <si>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</si>
  <si>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</si>
  <si>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</si>
  <si>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</si>
  <si>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</si>
  <si>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</si>
  <si>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</si>
  <si>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</si>
  <si>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</si>
  <si>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</si>
  <si>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</si>
  <si>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</si>
  <si>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</si>
  <si>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</si>
  <si>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</si>
  <si>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</si>
  <si>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</si>
  <si>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</si>
  <si>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</si>
  <si>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</si>
  <si>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</si>
  <si>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</si>
  <si>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</si>
  <si>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</si>
  <si>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</si>
  <si>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</si>
  <si>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</si>
  <si>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</si>
  <si>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</si>
  <si>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</si>
  <si>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</si>
  <si>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</si>
  <si>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</si>
  <si>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</si>
  <si>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</si>
  <si>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</si>
  <si>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</si>
  <si>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</si>
  <si>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</si>
  <si>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</si>
  <si>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</si>
  <si>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</si>
  <si>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</si>
  <si>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</si>
  <si>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</si>
  <si>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</si>
  <si>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</si>
  <si>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</si>
  <si>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</si>
  <si>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</si>
  <si>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</si>
  <si>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</si>
  <si>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</si>
  <si>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</si>
  <si>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</si>
  <si>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</si>
  <si>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</si>
  <si>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</si>
  <si>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</si>
  <si>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</si>
  <si>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</si>
  <si>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</si>
  <si>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</si>
  <si>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</si>
  <si>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</si>
  <si>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</si>
  <si>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</si>
  <si>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</si>
  <si>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</si>
  <si>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</si>
  <si>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</si>
  <si>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</si>
  <si>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</si>
  <si>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</si>
  <si>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</si>
  <si>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</si>
  <si>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</si>
  <si>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</si>
  <si>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</si>
  <si>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</si>
  <si>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</si>
  <si>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</si>
  <si>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</si>
  <si>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</si>
  <si>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</si>
  <si>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</si>
  <si>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</si>
  <si>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</si>
  <si>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</si>
  <si>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</si>
  <si>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</si>
  <si>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</si>
  <si>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</si>
  <si>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</si>
  <si>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</si>
  <si>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</si>
  <si>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</si>
  <si>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</si>
  <si>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</si>
  <si>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</si>
  <si>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</si>
  <si>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</si>
  <si>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</si>
  <si>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</si>
  <si>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</si>
  <si>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</si>
  <si>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</si>
  <si>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</si>
  <si>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</si>
  <si>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</si>
  <si>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</si>
  <si>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</si>
  <si>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</si>
  <si>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</si>
  <si>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</si>
  <si>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</si>
  <si>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</si>
  <si>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</si>
  <si>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</si>
  <si>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</si>
  <si>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</si>
  <si>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</si>
  <si>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</si>
  <si>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</si>
  <si>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</si>
  <si>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</si>
  <si>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</si>
  <si>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</si>
  <si>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</si>
  <si>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</si>
  <si>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</si>
  <si>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</si>
  <si>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</si>
  <si>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</si>
  <si>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</si>
  <si>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</si>
  <si>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</si>
  <si>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</si>
  <si>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</si>
  <si>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</si>
  <si>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</si>
  <si>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</si>
  <si>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</si>
  <si>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</si>
  <si>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</si>
  <si>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</si>
  <si>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</si>
  <si>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</si>
  <si>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</si>
  <si>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</si>
  <si>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</si>
  <si>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</si>
  <si>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</si>
  <si>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</si>
  <si>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</si>
  <si>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</si>
  <si>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</si>
  <si>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</si>
  <si>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</si>
  <si>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</si>
  <si>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</si>
  <si>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</si>
  <si>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</si>
  <si>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</si>
  <si>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</si>
  <si>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</si>
  <si>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</si>
  <si>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</si>
  <si>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</si>
  <si>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</si>
  <si>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</si>
  <si>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</si>
  <si>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</si>
  <si>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</si>
  <si>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</si>
  <si>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</si>
  <si>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</si>
  <si>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</si>
  <si>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</si>
  <si>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</si>
  <si>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</si>
  <si>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</si>
  <si>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</si>
  <si>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</si>
  <si>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</si>
  <si>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</si>
  <si>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</si>
  <si>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</si>
  <si>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</si>
  <si>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</si>
  <si>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</si>
  <si>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</si>
  <si>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</si>
  <si>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</si>
  <si>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</si>
  <si>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</si>
  <si>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</si>
  <si>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</si>
  <si>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</si>
  <si>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</si>
  <si>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</si>
  <si>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</si>
  <si>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</si>
  <si>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</si>
  <si>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</si>
  <si>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</si>
  <si>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</si>
  <si>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</si>
  <si>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</si>
  <si>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</si>
  <si>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</si>
  <si>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</si>
  <si>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</si>
  <si>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</si>
  <si>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</si>
  <si>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</si>
  <si>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</si>
  <si>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</si>
  <si>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</si>
  <si>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</si>
  <si>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</si>
  <si>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</si>
  <si>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</si>
  <si>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</si>
  <si>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</si>
  <si>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</si>
  <si>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</si>
  <si>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</si>
  <si>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</si>
  <si>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</si>
  <si>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</si>
  <si>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</si>
  <si>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</si>
  <si>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</si>
  <si>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</si>
  <si>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</si>
  <si>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</si>
  <si>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</si>
  <si>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</si>
  <si>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</si>
  <si>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</si>
  <si>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</si>
  <si>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</si>
  <si>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</si>
  <si>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</si>
  <si>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</si>
  <si>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</si>
  <si>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</si>
  <si>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</si>
  <si>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</si>
  <si>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</si>
  <si>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</si>
  <si>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</si>
  <si>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</si>
  <si>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</si>
  <si>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</si>
  <si>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</si>
  <si>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</si>
  <si>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</si>
  <si>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</si>
  <si>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</si>
  <si>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</si>
  <si>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</si>
  <si>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</si>
  <si>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</si>
  <si>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</si>
  <si>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</si>
  <si>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</si>
  <si>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</si>
  <si>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</si>
  <si>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</si>
  <si>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</si>
  <si>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</si>
  <si>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</si>
  <si>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</si>
  <si>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</si>
  <si>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</si>
  <si>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</si>
  <si>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</si>
  <si>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</si>
  <si>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</si>
  <si>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</si>
  <si>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</si>
  <si>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</si>
  <si>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</si>
  <si>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</si>
  <si>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</si>
  <si>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</si>
  <si>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</si>
  <si>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</si>
  <si>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</si>
  <si>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</si>
  <si>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</si>
  <si>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</si>
  <si>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</si>
  <si>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</si>
  <si>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</si>
  <si>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</si>
  <si>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</si>
  <si>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</si>
  <si>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</si>
  <si>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</si>
  <si>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</si>
  <si>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</si>
  <si>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</si>
  <si>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</si>
  <si>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</si>
  <si>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</si>
  <si>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</si>
  <si>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</si>
  <si>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</si>
  <si>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</si>
  <si>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</si>
  <si>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</si>
  <si>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</si>
  <si>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</si>
  <si>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</si>
  <si>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</si>
  <si>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</si>
  <si>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</si>
  <si>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</si>
  <si>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</si>
  <si>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</si>
  <si>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</si>
  <si>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</si>
  <si>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</si>
  <si>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</si>
  <si>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</si>
  <si>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</si>
  <si>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</si>
  <si>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</si>
  <si>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</si>
  <si>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</si>
  <si>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</si>
  <si>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</si>
  <si>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</si>
  <si>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</si>
  <si>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</si>
  <si>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</si>
  <si>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</si>
  <si>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</si>
  <si>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</si>
  <si>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</si>
  <si>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</si>
  <si>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</si>
  <si>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</si>
  <si>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</si>
  <si>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</si>
  <si>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</si>
  <si>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</si>
  <si>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</si>
  <si>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</si>
  <si>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</si>
  <si>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</si>
  <si>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</si>
  <si>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</si>
  <si>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</si>
  <si>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</si>
  <si>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</si>
  <si>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</si>
  <si>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</si>
  <si>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</si>
  <si>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</si>
  <si>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</si>
  <si>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</si>
  <si>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</si>
  <si>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</si>
  <si>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</si>
  <si>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</si>
  <si>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</si>
  <si>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</si>
  <si>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</si>
  <si>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</si>
  <si>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</si>
  <si>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</si>
  <si>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</si>
  <si>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</si>
  <si>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</si>
  <si>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</si>
  <si>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</si>
  <si>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</si>
  <si>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</si>
  <si>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</si>
  <si>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</si>
  <si>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</si>
  <si>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</si>
  <si>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</si>
  <si>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</si>
  <si>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</si>
  <si>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</si>
  <si>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</si>
  <si>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</si>
  <si>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</si>
  <si>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</si>
  <si>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</si>
  <si>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</si>
  <si>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</si>
  <si>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</si>
  <si>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</si>
  <si>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</si>
  <si>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</si>
  <si>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</si>
  <si>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</si>
  <si>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</si>
  <si>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</si>
  <si>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</si>
  <si>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</si>
  <si>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</si>
  <si>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</si>
  <si>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</si>
  <si>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</si>
  <si>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</si>
  <si>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</si>
  <si>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</si>
  <si>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</si>
  <si>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</si>
  <si>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</si>
  <si>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</si>
  <si>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</si>
  <si>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</si>
  <si>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</si>
  <si>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</si>
  <si>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</si>
  <si>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</si>
  <si>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</si>
  <si>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</si>
  <si>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</si>
  <si>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</si>
  <si>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</si>
  <si>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</si>
  <si>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</si>
  <si>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</si>
  <si>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</si>
  <si>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</si>
  <si>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</si>
  <si>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</si>
  <si>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</si>
  <si>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</si>
  <si>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</si>
  <si>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</si>
  <si>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</si>
  <si>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</si>
  <si>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</si>
  <si>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</si>
  <si>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</si>
  <si>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</si>
  <si>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</si>
  <si>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</si>
  <si>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</si>
  <si>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</si>
  <si>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</si>
  <si>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</si>
  <si>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</si>
  <si>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</si>
  <si>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</si>
  <si>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</si>
  <si>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</si>
  <si>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</si>
  <si>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</si>
  <si>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</si>
  <si>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</si>
  <si>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</si>
  <si>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</si>
  <si>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</si>
  <si>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</si>
  <si>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</si>
  <si>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</si>
  <si>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</si>
  <si>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</si>
  <si>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</si>
  <si>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</si>
  <si>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</si>
  <si>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</si>
  <si>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</si>
  <si>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</si>
  <si>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</si>
  <si>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</si>
  <si>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</si>
  <si>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</si>
  <si>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</si>
  <si>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</si>
  <si>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</si>
  <si>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</si>
  <si>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</si>
  <si>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</si>
  <si>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</si>
  <si>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</si>
  <si>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</si>
  <si>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</si>
  <si>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</si>
  <si>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</si>
  <si>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</si>
  <si>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</si>
  <si>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</si>
  <si>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</si>
  <si>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</si>
  <si>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</si>
  <si>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</si>
  <si>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</si>
  <si>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</si>
  <si>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</si>
  <si>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</si>
  <si>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</si>
  <si>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</si>
  <si>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</si>
  <si>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</si>
  <si>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</si>
  <si>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</si>
  <si>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</si>
  <si>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</si>
  <si>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</si>
  <si>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</si>
  <si>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</si>
  <si>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</si>
  <si>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</si>
  <si>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</si>
  <si>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</si>
  <si>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</si>
  <si>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</si>
  <si>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</si>
  <si>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</si>
  <si>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</si>
  <si>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</si>
  <si>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</si>
  <si>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</si>
  <si>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</si>
  <si>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</si>
  <si>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</si>
  <si>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</si>
  <si>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</si>
  <si>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</si>
  <si>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</si>
  <si>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</si>
  <si>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</si>
  <si>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</si>
  <si>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</si>
  <si>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</si>
  <si>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</si>
  <si>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</si>
  <si>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</si>
  <si>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</si>
  <si>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</si>
  <si>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</si>
  <si>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</si>
  <si>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</si>
  <si>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</si>
  <si>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</si>
  <si>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</si>
  <si>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</si>
  <si>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</si>
  <si>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</si>
  <si>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</si>
  <si>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</si>
  <si>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</si>
  <si>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</si>
  <si>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</si>
  <si>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</si>
  <si>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</si>
  <si>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</si>
  <si>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</si>
  <si>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</si>
  <si>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</si>
  <si>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</si>
  <si>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</si>
  <si>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</si>
  <si>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</si>
  <si>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</si>
  <si>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</si>
  <si>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</si>
  <si>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</si>
  <si>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</si>
  <si>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</si>
  <si>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</si>
  <si>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</si>
  <si>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</si>
  <si>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</si>
  <si>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</si>
  <si>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</si>
  <si>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</si>
  <si>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</si>
  <si>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</si>
  <si>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</si>
  <si>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</si>
  <si>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</si>
  <si>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</si>
  <si>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</si>
  <si>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</si>
  <si>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</si>
  <si>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</si>
  <si>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</si>
  <si>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</si>
  <si>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</si>
  <si>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</si>
  <si>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</si>
  <si>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</si>
  <si>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</si>
  <si>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</si>
  <si>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</si>
  <si>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</si>
  <si>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</si>
  <si>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</si>
  <si>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</si>
  <si>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</si>
  <si>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</si>
  <si>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</si>
  <si>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</si>
  <si>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</si>
  <si>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</si>
  <si>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</si>
  <si>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</si>
  <si>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</si>
  <si>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</si>
  <si>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</si>
  <si>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</si>
  <si>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</si>
  <si>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</si>
  <si>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</si>
  <si>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</si>
  <si>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</si>
  <si>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</si>
  <si>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</si>
  <si>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</si>
  <si>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</si>
  <si>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</si>
  <si>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</si>
  <si>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</si>
  <si>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</si>
  <si>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</si>
  <si>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</si>
  <si>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</si>
  <si>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</si>
  <si>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</si>
  <si>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</si>
  <si>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</si>
  <si>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</si>
  <si>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</si>
  <si>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</si>
  <si>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</si>
  <si>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</si>
  <si>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</si>
  <si>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</si>
  <si>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</si>
  <si>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</si>
  <si>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</si>
  <si>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</si>
  <si>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</si>
  <si>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</si>
  <si>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</si>
  <si>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</si>
  <si>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</si>
  <si>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</si>
  <si>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</si>
  <si>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</si>
  <si>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</si>
  <si>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</si>
  <si>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</si>
  <si>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</si>
  <si>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</si>
  <si>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</si>
  <si>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</si>
  <si>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</si>
  <si>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</si>
  <si>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</si>
  <si>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</si>
  <si>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</si>
  <si>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</si>
  <si>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</si>
  <si>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</si>
  <si>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</si>
  <si>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</si>
  <si>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</si>
  <si>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</si>
  <si>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</si>
  <si>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</si>
  <si>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</si>
  <si>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</si>
  <si>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</si>
  <si>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</si>
  <si>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</si>
  <si>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</si>
  <si>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</si>
  <si>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</si>
  <si>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</si>
  <si>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</si>
  <si>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</si>
  <si>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</si>
  <si>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</si>
  <si>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</si>
  <si>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</si>
  <si>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</si>
  <si>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</si>
  <si>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</si>
  <si>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</si>
  <si>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</si>
  <si>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</si>
  <si>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</si>
  <si>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</si>
  <si>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</si>
  <si>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</si>
  <si>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</si>
  <si>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</si>
  <si>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</si>
  <si>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</si>
  <si>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</si>
  <si>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</si>
  <si>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</si>
  <si>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</si>
  <si>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</si>
  <si>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</si>
  <si>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</si>
  <si>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</si>
  <si>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</si>
  <si>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</si>
  <si>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</si>
  <si>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</si>
  <si>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</si>
  <si>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</si>
  <si>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</si>
  <si>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</si>
  <si>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</si>
  <si>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</si>
  <si>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</si>
  <si>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</si>
  <si>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</si>
  <si>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</si>
  <si>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</si>
  <si>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</si>
  <si>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</si>
  <si>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</si>
  <si>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</si>
  <si>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</si>
  <si>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</si>
  <si>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</si>
  <si>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</si>
  <si>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</si>
  <si>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</si>
  <si>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</si>
  <si>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</si>
  <si>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</si>
  <si>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</si>
  <si>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</si>
  <si>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</si>
  <si>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</si>
  <si>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</si>
  <si>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</si>
  <si>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</si>
  <si>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</si>
  <si>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</si>
  <si>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</si>
  <si>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</si>
  <si>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</si>
  <si>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</si>
  <si>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</si>
  <si>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</si>
  <si>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</si>
  <si>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</si>
  <si>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</si>
  <si>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</si>
  <si>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</si>
  <si>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</si>
  <si>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</si>
  <si>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</si>
  <si>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</si>
  <si>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</si>
  <si>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</si>
  <si>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</si>
  <si>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</si>
  <si>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</si>
  <si>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</si>
  <si>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</si>
  <si>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</si>
  <si>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</si>
  <si>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</si>
  <si>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</si>
  <si>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</si>
  <si>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</si>
  <si>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</si>
  <si>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</si>
  <si>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</si>
  <si>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</si>
  <si>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</si>
  <si>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</si>
  <si>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</si>
  <si>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</si>
  <si>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</si>
  <si>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</si>
  <si>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</si>
  <si>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</si>
  <si>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</si>
  <si>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</si>
  <si>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</si>
  <si>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</si>
  <si>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</si>
  <si>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</si>
  <si>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</si>
  <si>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</si>
  <si>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</si>
  <si>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</si>
  <si>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</si>
  <si>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</si>
  <si>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</si>
  <si>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</si>
  <si>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</si>
  <si>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</si>
  <si>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</si>
  <si>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</si>
  <si>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</si>
  <si>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</si>
  <si>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</si>
  <si>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</si>
  <si>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</si>
  <si>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</si>
  <si>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</si>
  <si>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</si>
  <si>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</si>
  <si>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</si>
  <si>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</si>
  <si>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</si>
  <si>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</si>
  <si>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</si>
  <si>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</si>
  <si>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</si>
  <si>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</si>
  <si>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</si>
  <si>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</si>
  <si>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</si>
  <si>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</si>
  <si>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</si>
  <si>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</si>
  <si>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</si>
  <si>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</si>
  <si>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</si>
  <si>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</si>
  <si>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</si>
  <si>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</si>
  <si>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</si>
  <si>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</si>
  <si>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</si>
  <si>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</si>
  <si>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</si>
  <si>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</si>
  <si>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</si>
  <si>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</si>
  <si>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</si>
  <si>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</si>
  <si>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</si>
  <si>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</si>
  <si>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</si>
  <si>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</si>
  <si>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</si>
  <si>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</si>
  <si>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</si>
  <si>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</si>
  <si>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</si>
  <si>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</si>
  <si>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</si>
  <si>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</si>
  <si>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</si>
  <si>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</si>
  <si>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</si>
  <si>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</si>
  <si>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</si>
  <si>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</si>
  <si>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</si>
  <si>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</si>
  <si>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</si>
  <si>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</si>
  <si>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</si>
  <si>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</si>
  <si>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</si>
  <si>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</si>
  <si>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</si>
  <si>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</si>
  <si>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</si>
  <si>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</si>
  <si>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</si>
  <si>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</si>
  <si>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</si>
  <si>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</si>
  <si>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</si>
  <si>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</si>
  <si>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</si>
  <si>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</si>
  <si>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</si>
  <si>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</si>
  <si>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</si>
  <si>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</si>
  <si>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</si>
  <si>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</si>
  <si>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</si>
  <si>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</si>
  <si>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</si>
  <si>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</si>
  <si>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</si>
  <si>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</si>
  <si>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</si>
  <si>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</si>
  <si>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</si>
  <si>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</si>
  <si>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</si>
  <si>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</si>
  <si>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</si>
  <si>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</si>
  <si>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</si>
  <si>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</si>
  <si>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</si>
  <si>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</si>
  <si>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</si>
  <si>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</si>
  <si>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</si>
  <si>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</si>
  <si>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</si>
  <si>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</si>
  <si>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</si>
  <si>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</si>
  <si>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</si>
  <si>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</si>
  <si>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</si>
  <si>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</si>
  <si>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</si>
  <si>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</si>
  <si>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</si>
  <si>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</si>
  <si>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</si>
  <si>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</si>
  <si>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</si>
  <si>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</si>
  <si>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</si>
  <si>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</si>
  <si>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</si>
  <si>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</si>
  <si>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</si>
  <si>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</si>
  <si>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</si>
  <si>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</si>
  <si>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</si>
  <si>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</si>
  <si>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</si>
  <si>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</si>
  <si>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</si>
  <si>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</si>
  <si>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</si>
  <si>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</si>
  <si>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</si>
  <si>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</si>
  <si>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</si>
  <si>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</si>
  <si>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</si>
  <si>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</si>
  <si>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</si>
  <si>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</si>
  <si>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</si>
  <si>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</si>
  <si>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</si>
  <si>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</si>
  <si>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</si>
  <si>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</si>
  <si>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</si>
  <si>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</si>
  <si>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</si>
  <si>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</si>
  <si>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</si>
  <si>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</si>
  <si>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</si>
  <si>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</si>
  <si>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</si>
  <si>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</si>
  <si>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</si>
  <si>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</si>
  <si>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</si>
  <si>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</si>
  <si>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</si>
  <si>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</si>
  <si>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</si>
  <si>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</si>
  <si>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</si>
  <si>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</si>
  <si>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</si>
  <si>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</si>
  <si>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</si>
  <si>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</si>
  <si>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</si>
  <si>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</si>
  <si>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</si>
  <si>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</si>
  <si>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</si>
  <si>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</si>
  <si>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</si>
  <si>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</si>
  <si>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</si>
  <si>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</si>
  <si>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</si>
  <si>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</si>
  <si>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</si>
  <si>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</si>
  <si>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</si>
  <si>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</si>
  <si>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</si>
  <si>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</si>
  <si>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</si>
  <si>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</si>
  <si>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</si>
  <si>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</si>
  <si>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</si>
  <si>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</si>
  <si>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</si>
  <si>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</si>
  <si>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</si>
  <si>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</si>
  <si>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</si>
  <si>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</si>
  <si>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</si>
  <si>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</si>
  <si>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</si>
  <si>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</si>
  <si>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</si>
  <si>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</si>
  <si>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</si>
  <si>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</si>
  <si>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</si>
  <si>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</si>
  <si>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</si>
  <si>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</si>
  <si>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</si>
  <si>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</si>
  <si>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</si>
  <si>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</si>
  <si>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</si>
  <si>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</si>
  <si>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</si>
  <si>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</si>
  <si>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</si>
  <si>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</si>
  <si>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</si>
  <si>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</si>
  <si>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</si>
  <si>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</si>
  <si>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</si>
  <si>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</si>
  <si>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</si>
  <si>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</si>
  <si>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</si>
  <si>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</si>
  <si>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</si>
  <si>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</si>
  <si>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</si>
  <si>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</si>
  <si>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</si>
  <si>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</si>
  <si>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</si>
  <si>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</si>
  <si>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</si>
  <si>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</si>
  <si>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</si>
  <si>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</si>
  <si>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</si>
  <si>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</si>
  <si>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</si>
  <si>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</si>
  <si>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</si>
  <si>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</si>
  <si>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</si>
  <si>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</si>
  <si>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</si>
  <si>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</si>
  <si>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</si>
  <si>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</si>
  <si>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</si>
  <si>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</si>
  <si>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</si>
  <si>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</si>
  <si>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</si>
  <si>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</si>
  <si>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</si>
  <si>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</si>
  <si>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</si>
  <si>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</si>
  <si>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</si>
  <si>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</si>
  <si>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</si>
  <si>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</si>
  <si>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</si>
  <si>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</si>
  <si>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</si>
  <si>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</si>
  <si>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</si>
  <si>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</si>
  <si>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</si>
  <si>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</si>
  <si>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</si>
  <si>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</si>
  <si>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</si>
  <si>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</si>
  <si>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</si>
  <si>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</si>
  <si>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</si>
  <si>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</si>
  <si>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</si>
  <si>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</si>
  <si>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</si>
  <si>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</si>
  <si>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</si>
  <si>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</si>
  <si>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</si>
  <si>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</si>
  <si>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</si>
  <si>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</si>
  <si>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</si>
  <si>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</si>
  <si>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</si>
  <si>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</si>
  <si>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</si>
  <si>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</si>
  <si>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</si>
  <si>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</si>
  <si>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</si>
  <si>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</si>
  <si>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</si>
  <si>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</si>
  <si>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</si>
  <si>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</si>
  <si>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</si>
  <si>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</si>
  <si>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</si>
  <si>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</si>
  <si>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</si>
  <si>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</si>
  <si>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</si>
  <si>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</si>
  <si>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</si>
  <si>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</si>
  <si>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</si>
  <si>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</si>
  <si>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</si>
  <si>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</si>
  <si>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</si>
  <si>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</si>
  <si>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</si>
  <si>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</si>
  <si>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</si>
  <si>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</si>
  <si>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</si>
  <si>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</si>
  <si>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</si>
  <si>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</si>
  <si>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</si>
  <si>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</si>
  <si>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</si>
  <si>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</si>
  <si>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</si>
  <si>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</si>
  <si>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</si>
  <si>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</si>
  <si>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</si>
  <si>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</si>
  <si>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</si>
  <si>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</si>
  <si>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</si>
  <si>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</si>
  <si>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</si>
  <si>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</si>
  <si>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</si>
  <si>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</si>
  <si>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</si>
  <si>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</si>
  <si>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</si>
  <si>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</si>
  <si>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</si>
  <si>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</si>
  <si>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</si>
  <si>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</si>
  <si>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</si>
  <si>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</si>
  <si>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</si>
  <si>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</si>
  <si>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</si>
  <si>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</si>
  <si>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</si>
  <si>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</si>
  <si>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</si>
  <si>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</si>
  <si>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</si>
  <si>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</si>
  <si>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</si>
  <si>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</si>
  <si>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</si>
  <si>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</si>
  <si>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</si>
  <si>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</si>
  <si>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</si>
  <si>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</si>
  <si>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</si>
  <si>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</si>
  <si>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</si>
  <si>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</si>
  <si>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</si>
  <si>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</si>
  <si>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</si>
  <si>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</si>
  <si>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</si>
  <si>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</si>
  <si>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</si>
  <si>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</si>
  <si>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</si>
  <si>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</si>
  <si>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</si>
  <si>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</si>
  <si>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</si>
  <si>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</si>
  <si>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</si>
  <si>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</si>
  <si>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</si>
  <si>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</si>
  <si>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</si>
  <si>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</si>
  <si>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</si>
  <si>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</si>
  <si>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</si>
  <si>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</si>
  <si>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</si>
  <si>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</si>
  <si>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</si>
  <si>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</si>
  <si>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</si>
  <si>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</si>
  <si>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</si>
  <si>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</si>
  <si>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</si>
  <si>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</si>
  <si>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</si>
  <si>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</si>
  <si>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</si>
  <si>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</si>
  <si>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</si>
  <si>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</si>
  <si>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</si>
  <si>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</si>
  <si>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</si>
  <si>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</si>
  <si>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</si>
  <si>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</si>
  <si>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</si>
  <si>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</si>
  <si>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</si>
  <si>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</si>
  <si>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</si>
  <si>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</si>
  <si>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</si>
  <si>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</si>
  <si>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</si>
  <si>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</si>
  <si>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</si>
  <si>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</si>
  <si>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</si>
  <si>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</si>
  <si>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</si>
  <si>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</si>
  <si>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</si>
  <si>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</si>
  <si>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</si>
  <si>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</si>
  <si>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</si>
  <si>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</si>
  <si>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</si>
  <si>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</si>
  <si>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</si>
  <si>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</si>
  <si>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</si>
  <si>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</si>
  <si>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</si>
  <si>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</si>
  <si>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</si>
  <si>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</si>
  <si>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</si>
  <si>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</si>
  <si>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</si>
  <si>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</si>
  <si>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</si>
  <si>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</si>
  <si>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</si>
  <si>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</si>
  <si>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</si>
  <si>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</si>
  <si>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</si>
  <si>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</si>
  <si>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</si>
  <si>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</si>
  <si>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</si>
  <si>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</si>
  <si>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</si>
  <si>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</si>
  <si>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</si>
  <si>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</si>
  <si>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</si>
  <si>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</si>
  <si>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</si>
  <si>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</si>
  <si>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</si>
  <si>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</si>
  <si>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</si>
  <si>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</si>
  <si>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</si>
  <si>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</si>
  <si>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</si>
  <si>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</si>
  <si>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</si>
  <si>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</si>
  <si>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</si>
  <si>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</si>
  <si>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</si>
  <si>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</si>
  <si>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</si>
  <si>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</si>
  <si>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</si>
  <si>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</si>
  <si>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</si>
  <si>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</si>
  <si>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</si>
  <si>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</si>
  <si>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</si>
  <si>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</si>
  <si>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</si>
  <si>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</si>
  <si>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</si>
  <si>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</si>
  <si>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</si>
  <si>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</si>
  <si>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</si>
  <si>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</si>
  <si>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</si>
  <si>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</si>
  <si>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</si>
  <si>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</si>
  <si>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</si>
  <si>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</si>
  <si>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</si>
  <si>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</si>
  <si>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</si>
  <si>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</si>
  <si>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</si>
  <si>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</si>
  <si>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</si>
  <si>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</si>
  <si>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</si>
  <si>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</si>
  <si>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</si>
  <si>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</si>
  <si>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</si>
  <si>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</si>
  <si>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</si>
  <si>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</si>
  <si>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</si>
  <si>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</si>
  <si>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</si>
  <si>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</si>
  <si>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</si>
  <si>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</si>
  <si>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</si>
  <si>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</si>
  <si>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</si>
  <si>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</si>
  <si>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</si>
  <si>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</si>
  <si>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</si>
  <si>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</si>
  <si>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</si>
  <si>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</si>
  <si>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</si>
  <si>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</si>
  <si>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</si>
  <si>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</si>
  <si>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</si>
  <si>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</si>
  <si>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</si>
  <si>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</si>
  <si>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</si>
  <si>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</si>
  <si>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</si>
  <si>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</si>
  <si>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</si>
  <si>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</si>
  <si>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</si>
  <si>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</si>
  <si>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</si>
  <si>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</si>
  <si>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</si>
  <si>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</si>
  <si>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</si>
  <si>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</si>
  <si>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</si>
  <si>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</si>
  <si>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</si>
  <si>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</si>
  <si>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</si>
  <si>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</si>
  <si>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</si>
  <si>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</si>
  <si>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</si>
  <si>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</si>
  <si>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</si>
  <si>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</si>
  <si>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</si>
  <si>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</si>
  <si>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</si>
  <si>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</si>
  <si>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</si>
  <si>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</si>
  <si>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</si>
  <si>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</si>
  <si>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</si>
  <si>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</si>
  <si>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</si>
  <si>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</si>
  <si>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</si>
  <si>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</si>
  <si>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</si>
  <si>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</si>
  <si>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</si>
  <si>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</si>
  <si>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</si>
  <si>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</si>
  <si>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</si>
  <si>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</si>
  <si>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</si>
  <si>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</si>
  <si>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</si>
  <si>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</si>
  <si>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</si>
  <si>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</si>
  <si>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</si>
  <si>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</si>
  <si>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</si>
  <si>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</si>
  <si>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</si>
  <si>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</si>
  <si>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</si>
  <si>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</si>
  <si>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</si>
  <si>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</si>
  <si>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</si>
  <si>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</si>
  <si>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</si>
  <si>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</si>
  <si>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</si>
  <si>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</si>
  <si>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</si>
  <si>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</si>
  <si>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</si>
  <si>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</si>
  <si>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</si>
  <si>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</si>
  <si>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</si>
  <si>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</si>
  <si>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</si>
  <si>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</si>
  <si>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</si>
  <si>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</si>
  <si>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</si>
  <si>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</si>
  <si>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</si>
  <si>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</si>
  <si>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</si>
  <si>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</si>
  <si>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</si>
  <si>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</si>
  <si>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</si>
  <si>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</si>
  <si>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</si>
  <si>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</si>
  <si>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</si>
  <si>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</si>
  <si>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</si>
  <si>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</si>
  <si>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</si>
  <si>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</si>
  <si>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</si>
  <si>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</si>
  <si>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</si>
  <si>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</si>
  <si>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</si>
  <si>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</si>
  <si>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</si>
  <si>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</si>
  <si>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</si>
  <si>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</si>
  <si>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</si>
  <si>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</si>
  <si>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</si>
  <si>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</si>
  <si>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</si>
  <si>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</si>
  <si>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</si>
  <si>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</si>
  <si>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</si>
  <si>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</si>
  <si>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</si>
  <si>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</si>
  <si>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</si>
  <si>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</si>
  <si>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</si>
  <si>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</si>
  <si>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</si>
  <si>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</si>
  <si>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</si>
  <si>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</si>
  <si>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</si>
  <si>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</si>
  <si>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</si>
  <si>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</si>
  <si>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</si>
  <si>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</si>
  <si>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</si>
  <si>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</si>
  <si>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</si>
  <si>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</si>
  <si>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</si>
  <si>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</si>
  <si>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</si>
  <si>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</si>
  <si>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</si>
  <si>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</si>
  <si>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</si>
  <si>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</si>
  <si>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</si>
  <si>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</si>
  <si>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</si>
  <si>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</si>
  <si>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</si>
  <si>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</si>
  <si>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</si>
  <si>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</si>
  <si>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</si>
  <si>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</si>
  <si>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</si>
  <si>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</si>
  <si>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</si>
  <si>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</si>
  <si>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</si>
  <si>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</si>
  <si>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</si>
  <si>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</si>
  <si>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</si>
  <si>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</si>
  <si>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</si>
  <si>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</si>
  <si>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</si>
  <si>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</si>
  <si>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</si>
  <si>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</si>
  <si>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</si>
  <si>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</si>
  <si>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</si>
  <si>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</si>
  <si>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</si>
  <si>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</si>
  <si>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</si>
  <si>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</si>
  <si>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</si>
  <si>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</si>
  <si>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</si>
  <si>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</si>
  <si>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</si>
  <si>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</si>
  <si>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</si>
  <si>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</si>
  <si>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</si>
  <si>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</si>
  <si>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</si>
  <si>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</si>
  <si>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</si>
  <si>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</si>
  <si>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</si>
  <si>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</si>
  <si>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</si>
  <si>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</si>
  <si>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</si>
  <si>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</si>
  <si>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</si>
  <si>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</si>
  <si>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</si>
  <si>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</si>
  <si>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</si>
  <si>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</si>
  <si>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</si>
  <si>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</si>
  <si>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</si>
  <si>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</si>
  <si>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</si>
  <si>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</si>
  <si>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</si>
  <si>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</si>
  <si>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</si>
  <si>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</si>
  <si>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</si>
  <si>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</si>
  <si>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</si>
  <si>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</si>
  <si>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</si>
  <si>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</si>
  <si>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</si>
  <si>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</si>
  <si>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</si>
  <si>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</si>
  <si>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</si>
  <si>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</si>
  <si>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</si>
  <si>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</si>
  <si>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</si>
  <si>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</si>
  <si>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</si>
  <si>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</si>
  <si>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</si>
  <si>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</si>
  <si>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</si>
  <si>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</si>
  <si>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</si>
  <si>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</si>
  <si>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</si>
  <si>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</si>
  <si>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</si>
  <si>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</si>
  <si>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</si>
  <si>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</si>
  <si>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</si>
  <si>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</si>
  <si>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</si>
  <si>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</si>
  <si>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</si>
  <si>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</si>
  <si>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</si>
  <si>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</si>
  <si>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</si>
  <si>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</si>
  <si>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</si>
  <si>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</si>
  <si>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</si>
  <si>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</si>
  <si>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</si>
  <si>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</si>
  <si>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</si>
  <si>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</si>
  <si>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</si>
  <si>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</si>
  <si>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</si>
  <si>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</si>
  <si>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</si>
  <si>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</si>
  <si>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</si>
  <si>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</si>
  <si>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</si>
  <si>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</si>
  <si>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</si>
  <si>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</si>
  <si>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</si>
  <si>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</si>
  <si>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</si>
  <si>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</si>
  <si>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</si>
  <si>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</si>
  <si>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</si>
  <si>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</si>
  <si>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</si>
  <si>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</si>
  <si>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</si>
  <si>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</si>
  <si>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</si>
  <si>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</si>
  <si>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</si>
  <si>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</si>
  <si>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</si>
  <si>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</si>
  <si>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</si>
  <si>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</si>
  <si>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</si>
  <si>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</si>
  <si>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</si>
  <si>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</si>
  <si>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</si>
  <si>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</si>
  <si>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</si>
  <si>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</si>
  <si>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</si>
  <si>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</si>
  <si>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</si>
  <si>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</si>
  <si>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</si>
  <si>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</si>
  <si>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</si>
  <si>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</si>
  <si>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</si>
  <si>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</si>
  <si>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</si>
  <si>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</si>
  <si>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</si>
  <si>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</si>
  <si>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</si>
  <si>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</si>
  <si>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</si>
  <si>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</si>
  <si>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</si>
  <si>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</si>
  <si>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</si>
  <si>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</si>
  <si>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</si>
  <si>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</si>
  <si>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</si>
  <si>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</si>
  <si>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</si>
  <si>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</si>
  <si>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</si>
  <si>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</si>
  <si>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</si>
  <si>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</si>
  <si>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</si>
  <si>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</si>
  <si>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</si>
  <si>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</si>
  <si>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</si>
  <si>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</si>
  <si>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</si>
  <si>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</si>
  <si>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</si>
  <si>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</si>
  <si>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</si>
  <si>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</si>
  <si>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</si>
  <si>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</si>
  <si>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</si>
  <si>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</si>
  <si>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</si>
  <si>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</si>
  <si>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</si>
  <si>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</si>
  <si>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</si>
  <si>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</si>
  <si>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</si>
  <si>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</si>
  <si>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</si>
  <si>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</si>
  <si>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</si>
  <si>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</si>
  <si>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</si>
  <si>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</si>
  <si>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</si>
  <si>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</si>
  <si>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</si>
  <si>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</si>
  <si>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</si>
  <si>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</si>
  <si>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</si>
  <si>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</si>
  <si>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</si>
  <si>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</si>
  <si>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</si>
  <si>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</si>
  <si>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</si>
  <si>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</si>
  <si>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</si>
  <si>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</si>
  <si>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</si>
  <si>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</si>
  <si>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</si>
  <si>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</si>
  <si>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</si>
  <si>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</si>
  <si>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</si>
  <si>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</si>
  <si>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</si>
  <si>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</si>
  <si>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</si>
  <si>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</si>
  <si>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</si>
  <si>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</si>
  <si>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</si>
  <si>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</si>
  <si>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</si>
  <si>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</si>
  <si>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</si>
  <si>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</si>
  <si>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</si>
  <si>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</si>
  <si>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</si>
  <si>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</si>
  <si>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</si>
  <si>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</si>
  <si>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</si>
  <si>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</si>
  <si>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</si>
  <si>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</si>
  <si>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</si>
  <si>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</si>
  <si>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</si>
  <si>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</si>
  <si>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</si>
  <si>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</si>
  <si>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</si>
  <si>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</si>
  <si>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</si>
  <si>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</si>
  <si>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</si>
  <si>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</si>
  <si>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</si>
  <si>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</si>
  <si>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</si>
  <si>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</si>
  <si>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</si>
  <si>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</si>
  <si>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</si>
  <si>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</si>
  <si>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</si>
  <si>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</si>
  <si>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</si>
  <si>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</si>
  <si>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</si>
  <si>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</si>
  <si>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</si>
  <si>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</si>
  <si>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</si>
  <si>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</si>
  <si>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</si>
  <si>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</si>
  <si>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</si>
  <si>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</si>
  <si>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</si>
  <si>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</si>
  <si>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</si>
  <si>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</si>
  <si>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</si>
  <si>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</si>
  <si>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</si>
  <si>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</si>
  <si>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</si>
  <si>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</si>
  <si>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</si>
  <si>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</si>
  <si>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</si>
  <si>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</si>
  <si>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</si>
  <si>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</si>
  <si>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</si>
  <si>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</si>
  <si>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</si>
  <si>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</si>
  <si>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</si>
  <si>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</si>
  <si>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</si>
  <si>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</si>
  <si>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</si>
  <si>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</si>
  <si>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</si>
  <si>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</si>
  <si>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</si>
  <si>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</si>
  <si>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</si>
  <si>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</si>
  <si>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</si>
  <si>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</si>
  <si>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</si>
  <si>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</si>
  <si>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</si>
  <si>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</si>
  <si>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</si>
  <si>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</si>
  <si>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</si>
  <si>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</si>
  <si>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</si>
  <si>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</si>
  <si>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</si>
  <si>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</si>
  <si>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</si>
  <si>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</si>
  <si>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</si>
  <si>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</si>
  <si>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</si>
  <si>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</si>
  <si>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</si>
  <si>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</si>
  <si>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</si>
  <si>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</si>
  <si>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</si>
  <si>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</si>
  <si>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</si>
  <si>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</si>
  <si>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</si>
  <si>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</si>
  <si>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</si>
  <si>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</si>
  <si>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</si>
  <si>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</si>
  <si>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</si>
  <si>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</si>
  <si>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</si>
  <si>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</si>
  <si>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</si>
  <si>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</si>
  <si>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</si>
  <si>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</si>
  <si>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</si>
  <si>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</si>
  <si>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</si>
  <si>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</si>
  <si>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</si>
  <si>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</si>
  <si>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</si>
  <si>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</si>
  <si>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</si>
  <si>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</si>
  <si>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</si>
  <si>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</si>
  <si>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</si>
  <si>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</si>
  <si>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</si>
  <si>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</si>
  <si>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</si>
  <si>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</si>
  <si>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</si>
  <si>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</si>
  <si>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</si>
  <si>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</si>
  <si>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</si>
  <si>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</si>
  <si>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</si>
  <si>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</si>
  <si>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</si>
  <si>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</si>
  <si>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</si>
  <si>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</si>
  <si>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</si>
  <si>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</si>
  <si>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</si>
  <si>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</si>
  <si>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</si>
  <si>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</si>
  <si>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</si>
  <si>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</si>
  <si>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</si>
  <si>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</si>
  <si>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</si>
  <si>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</si>
  <si>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</si>
  <si>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</si>
  <si>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</si>
  <si>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</si>
  <si>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</si>
  <si>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</si>
  <si>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</si>
  <si>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</si>
  <si>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</si>
  <si>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</si>
  <si>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</si>
  <si>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</si>
  <si>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</si>
  <si>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</si>
  <si>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</si>
  <si>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</si>
  <si>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</si>
  <si>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</si>
  <si>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</si>
  <si>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</si>
  <si>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</si>
  <si>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</si>
  <si>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</si>
  <si>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</si>
  <si>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</si>
  <si>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</si>
  <si>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</si>
  <si>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</si>
  <si>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</si>
  <si>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</si>
  <si>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</si>
  <si>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</si>
  <si>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</si>
  <si>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</si>
  <si>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</si>
  <si>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</si>
  <si>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</si>
  <si>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</si>
  <si>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</si>
  <si>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</si>
  <si>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</si>
  <si>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</si>
  <si>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</si>
  <si>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</si>
  <si>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</si>
  <si>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</si>
  <si>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</si>
  <si>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</si>
  <si>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</si>
  <si>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</si>
  <si>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</si>
  <si>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</si>
  <si>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</si>
  <si>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</si>
  <si>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</si>
  <si>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</si>
  <si>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</si>
  <si>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</si>
  <si>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</si>
  <si>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</si>
  <si>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</si>
  <si>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</si>
  <si>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</si>
  <si>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</si>
  <si>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</si>
  <si>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</si>
  <si>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</si>
  <si>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</si>
  <si>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</si>
  <si>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</si>
  <si>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</si>
  <si>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</si>
  <si>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</si>
  <si>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</si>
  <si>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</si>
  <si>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</si>
  <si>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</si>
  <si>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</si>
  <si>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</si>
  <si>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</si>
  <si>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</si>
  <si>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</si>
  <si>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</si>
  <si>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</si>
  <si>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</si>
  <si>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</si>
  <si>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</si>
  <si>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</si>
  <si>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</si>
  <si>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</si>
  <si>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</si>
  <si>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</si>
  <si>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</si>
  <si>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</si>
  <si>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</si>
  <si>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</si>
  <si>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</si>
  <si>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</si>
  <si>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</si>
  <si>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</si>
  <si>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</si>
  <si>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</si>
  <si>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</si>
  <si>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</si>
  <si>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</si>
  <si>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</si>
  <si>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</si>
  <si>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</si>
  <si>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</si>
  <si>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</si>
  <si>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</si>
  <si>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</si>
  <si>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</si>
  <si>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</si>
  <si>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</si>
  <si>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</si>
  <si>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</si>
  <si>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</si>
  <si>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</si>
  <si>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</si>
  <si>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</si>
  <si>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</si>
  <si>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</si>
  <si>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</si>
  <si>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</si>
  <si>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</si>
  <si>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</si>
  <si>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</si>
  <si>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</si>
  <si>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</si>
  <si>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</si>
  <si>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</si>
  <si>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</si>
  <si>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</si>
  <si>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</si>
  <si>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</si>
  <si>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</si>
  <si>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</si>
  <si>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</si>
  <si>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</si>
  <si>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</si>
  <si>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</si>
  <si>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</si>
  <si>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</si>
  <si>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</si>
  <si>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</si>
  <si>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</si>
  <si>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</si>
  <si>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</si>
  <si>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</si>
  <si>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</si>
  <si>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</si>
  <si>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</si>
  <si>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</si>
  <si>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</si>
  <si>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</si>
  <si>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</si>
  <si>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</si>
  <si>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</si>
  <si>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</si>
  <si>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</si>
  <si>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</si>
  <si>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</si>
  <si>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</si>
  <si>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</si>
  <si>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</si>
  <si>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</si>
  <si>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</si>
  <si>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</si>
  <si>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</si>
  <si>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</si>
  <si>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</si>
  <si>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</si>
  <si>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</si>
  <si>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</si>
  <si>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</si>
  <si>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</si>
  <si>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</si>
  <si>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</si>
  <si>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</si>
  <si>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</si>
  <si>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</si>
  <si>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</si>
  <si>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</si>
  <si>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</si>
  <si>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</si>
  <si>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</si>
  <si>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</si>
  <si>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</si>
  <si>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</si>
  <si>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</si>
  <si>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</si>
  <si>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</si>
  <si>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</si>
  <si>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</si>
  <si>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</si>
  <si>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</si>
  <si>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</si>
  <si>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</si>
  <si>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</si>
  <si>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</si>
  <si>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</si>
  <si>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</si>
  <si>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</si>
  <si>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</si>
  <si>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</si>
  <si>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</si>
  <si>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</si>
  <si>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</si>
  <si>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</si>
  <si>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</si>
  <si>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</si>
  <si>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</si>
  <si>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</si>
  <si>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</si>
  <si>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</si>
  <si>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</si>
  <si>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</si>
  <si>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</si>
  <si>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</si>
  <si>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</si>
  <si>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</si>
  <si>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</si>
  <si>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</si>
  <si>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</si>
  <si>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</si>
  <si>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</si>
  <si>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</si>
  <si>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</si>
  <si>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</si>
  <si>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</si>
  <si>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</si>
  <si>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</si>
  <si>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</si>
  <si>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</si>
  <si>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</si>
  <si>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</si>
  <si>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</si>
  <si>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</si>
  <si>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</si>
  <si>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</si>
  <si>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</si>
  <si>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</si>
  <si>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</si>
  <si>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</si>
  <si>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</si>
  <si>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</si>
  <si>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</si>
  <si>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</si>
  <si>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</si>
  <si>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</si>
  <si>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</si>
  <si>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</si>
  <si>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</si>
  <si>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</si>
  <si>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</si>
  <si>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</si>
  <si>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</si>
  <si>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</si>
  <si>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</si>
  <si>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</si>
  <si>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</si>
  <si>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</si>
  <si>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</si>
  <si>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</si>
  <si>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</si>
  <si>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</si>
  <si>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</si>
  <si>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</si>
  <si>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</si>
  <si>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</si>
  <si>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</si>
  <si>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</si>
  <si>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</si>
  <si>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</si>
  <si>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</si>
  <si>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</si>
  <si>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</si>
  <si>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</si>
  <si>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</si>
  <si>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</si>
  <si>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</si>
  <si>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</si>
  <si>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</si>
  <si>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</si>
  <si>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</si>
  <si>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</si>
  <si>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</si>
  <si>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</si>
  <si>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</si>
  <si>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</si>
  <si>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</si>
  <si>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</si>
  <si>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</si>
  <si>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</si>
  <si>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</si>
  <si>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</si>
  <si>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</si>
  <si>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</si>
  <si>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</si>
  <si>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</si>
  <si>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</si>
  <si>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</si>
  <si>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</si>
  <si>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</si>
  <si>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</si>
  <si>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</si>
  <si>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</si>
  <si>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</si>
  <si>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</si>
  <si>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</si>
  <si>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</si>
  <si>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</si>
  <si>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</si>
  <si>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</si>
  <si>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</si>
  <si>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</si>
  <si>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</si>
  <si>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</si>
  <si>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</si>
  <si>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</si>
  <si>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</si>
  <si>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</si>
  <si>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</si>
  <si>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</si>
  <si>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</si>
  <si>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</si>
  <si>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</si>
  <si>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</si>
  <si>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</si>
  <si>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</si>
  <si>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</si>
  <si>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</si>
  <si>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</si>
  <si>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</si>
  <si>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</si>
  <si>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</si>
  <si>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</si>
  <si>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</si>
  <si>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</si>
  <si>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</si>
  <si>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</si>
  <si>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</si>
  <si>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</si>
  <si>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</si>
  <si>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</si>
  <si>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</si>
  <si>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</si>
  <si>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</si>
  <si>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</si>
  <si>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</si>
  <si>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</si>
  <si>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</si>
  <si>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</si>
  <si>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</si>
  <si>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</si>
  <si>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</si>
  <si>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</si>
  <si>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</si>
  <si>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</si>
  <si>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</si>
  <si>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</si>
  <si>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</si>
  <si>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</si>
  <si>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</si>
  <si>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</si>
  <si>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</si>
  <si>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</si>
  <si>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</si>
  <si>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</si>
  <si>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</si>
  <si>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</si>
  <si>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</si>
  <si>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</si>
  <si>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</si>
  <si>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</si>
  <si>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</si>
  <si>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</si>
  <si>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</si>
  <si>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</si>
  <si>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</si>
  <si>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</si>
  <si>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</si>
  <si>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</si>
  <si>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</si>
  <si>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</si>
  <si>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</si>
  <si>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</si>
  <si>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</si>
  <si>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</si>
  <si>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</si>
  <si>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</si>
  <si>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</si>
  <si>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</si>
  <si>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</si>
  <si>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</si>
  <si>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</si>
  <si>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</si>
  <si>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</si>
  <si>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</si>
  <si>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</si>
  <si>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</si>
  <si>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</si>
  <si>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</si>
  <si>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</si>
  <si>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</si>
  <si>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</si>
  <si>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</si>
  <si>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</si>
  <si>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</si>
  <si>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</si>
  <si>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</si>
  <si>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</si>
  <si>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</si>
  <si>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</si>
  <si>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</si>
  <si>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</si>
  <si>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</si>
  <si>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</si>
  <si>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</si>
  <si>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</si>
  <si>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</si>
  <si>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</si>
  <si>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</si>
  <si>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</si>
  <si>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</si>
  <si>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</si>
  <si>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</si>
  <si>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</si>
  <si>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</si>
  <si>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</si>
  <si>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</si>
  <si>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</si>
  <si>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</si>
  <si>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</si>
  <si>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</si>
  <si>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</si>
  <si>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</si>
  <si>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</si>
  <si>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</si>
  <si>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</si>
  <si>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</si>
  <si>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</si>
  <si>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</si>
  <si>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</si>
  <si>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</si>
  <si>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</si>
  <si>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</si>
  <si>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</si>
  <si>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</si>
  <si>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</si>
  <si>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</si>
  <si>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</si>
  <si>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</si>
  <si>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</si>
  <si>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</si>
  <si>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</si>
  <si>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</si>
  <si>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</si>
  <si>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</si>
  <si>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</si>
  <si>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</si>
  <si>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</si>
  <si>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</si>
  <si>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</si>
  <si>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</si>
  <si>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</si>
  <si>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</si>
  <si>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</si>
  <si>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</si>
  <si>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</si>
  <si>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</si>
  <si>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</si>
  <si>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</si>
  <si>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</si>
  <si>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</si>
  <si>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</si>
  <si>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</si>
  <si>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</si>
  <si>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</si>
  <si>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</si>
  <si>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</si>
  <si>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</si>
  <si>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</si>
  <si>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</si>
  <si>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</si>
  <si>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</si>
  <si>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</si>
  <si>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</si>
  <si>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</si>
  <si>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</si>
  <si>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</si>
  <si>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</si>
  <si>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</si>
  <si>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</si>
  <si>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</si>
  <si>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</si>
  <si>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</si>
  <si>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</si>
  <si>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</si>
  <si>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</si>
  <si>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</si>
  <si>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</si>
  <si>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</si>
  <si>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</si>
  <si>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</si>
  <si>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</si>
  <si>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</si>
  <si>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</si>
  <si>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</si>
  <si>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</si>
  <si>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</si>
  <si>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</si>
  <si>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</si>
  <si>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</si>
  <si>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</si>
  <si>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</si>
  <si>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</si>
  <si>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</si>
  <si>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</si>
  <si>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</si>
  <si>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</si>
  <si>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</si>
  <si>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</si>
  <si>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</si>
  <si>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</si>
  <si>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</si>
  <si>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</si>
  <si>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</si>
  <si>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</si>
  <si>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</si>
  <si>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</si>
  <si>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</si>
  <si>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</si>
  <si>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</si>
  <si>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</si>
  <si>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</si>
  <si>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</si>
  <si>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</si>
  <si>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</si>
  <si>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</si>
  <si>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</si>
  <si>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</si>
  <si>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</si>
  <si>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</si>
  <si>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</si>
  <si>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</si>
  <si>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</si>
  <si>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</si>
  <si>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</si>
  <si>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</si>
  <si>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</si>
  <si>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</si>
  <si>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</si>
  <si>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</si>
  <si>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</si>
  <si>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</si>
  <si>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</si>
  <si>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</si>
  <si>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</si>
  <si>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</si>
  <si>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</si>
  <si>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</si>
  <si>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</si>
  <si>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</si>
  <si>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</si>
  <si>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</si>
  <si>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</si>
  <si>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</si>
  <si>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</si>
  <si>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</si>
  <si>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</si>
  <si>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</si>
  <si>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</si>
  <si>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</si>
  <si>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</si>
  <si>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</si>
  <si>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</si>
  <si>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</si>
  <si>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</si>
  <si>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</si>
  <si>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</si>
  <si>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</si>
  <si>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</si>
  <si>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</si>
  <si>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</si>
  <si>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</si>
  <si>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</si>
  <si>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</si>
  <si>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</si>
  <si>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</si>
  <si>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</si>
  <si>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</si>
  <si>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</si>
  <si>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</si>
  <si>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</si>
  <si>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</si>
  <si>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</si>
  <si>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</si>
  <si>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</si>
  <si>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</si>
  <si>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</si>
  <si>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</si>
  <si>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</si>
  <si>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</si>
  <si>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</si>
  <si>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</si>
  <si>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</si>
  <si>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</si>
  <si>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</si>
  <si>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</si>
  <si>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</si>
  <si>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</si>
  <si>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</si>
  <si>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</si>
  <si>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</si>
  <si>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</si>
  <si>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</si>
  <si>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</si>
  <si>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</si>
  <si>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</si>
  <si>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</si>
  <si>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</si>
  <si>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</si>
  <si>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</si>
  <si>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</si>
  <si>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</si>
  <si>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</si>
  <si>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</si>
  <si>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</si>
  <si>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</si>
  <si>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</si>
  <si>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</si>
  <si>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</si>
  <si>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</si>
  <si>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</si>
  <si>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</si>
  <si>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</si>
  <si>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</si>
  <si>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</si>
  <si>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</si>
  <si>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</si>
  <si>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</si>
  <si>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</si>
  <si>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</si>
  <si>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</si>
  <si>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</si>
  <si>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</si>
  <si>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</si>
  <si>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</si>
  <si>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</si>
  <si>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</si>
  <si>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</si>
  <si>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</si>
  <si>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</si>
  <si>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</si>
  <si>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</si>
  <si>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</si>
  <si>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</si>
  <si>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</si>
  <si>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</si>
  <si>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</si>
  <si>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</si>
  <si>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</si>
  <si>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</si>
  <si>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</si>
  <si>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</si>
  <si>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</si>
  <si>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</si>
  <si>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</si>
  <si>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</si>
  <si>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</si>
  <si>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</si>
  <si>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</si>
  <si>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</si>
  <si>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</si>
  <si>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</si>
  <si>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</si>
  <si>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</si>
  <si>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</si>
  <si>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</si>
  <si>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</si>
  <si>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</si>
  <si>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</si>
  <si>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</si>
  <si>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</si>
  <si>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</si>
  <si>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</si>
  <si>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</si>
  <si>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</si>
  <si>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</si>
  <si>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</si>
  <si>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</si>
  <si>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</si>
  <si>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</si>
  <si>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</si>
  <si>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</si>
  <si>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</si>
  <si>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</si>
  <si>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</si>
  <si>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</si>
  <si>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</si>
  <si>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</si>
  <si>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</si>
  <si>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</si>
  <si>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</si>
  <si>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</si>
  <si>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</si>
  <si>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</si>
  <si>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</si>
  <si>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</si>
  <si>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</si>
  <si>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</si>
  <si>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</si>
  <si>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</si>
  <si>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</si>
  <si>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</si>
  <si>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</si>
  <si>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</si>
  <si>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</si>
  <si>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</si>
  <si>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</si>
  <si>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</si>
  <si>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</si>
  <si>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</si>
  <si>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</si>
  <si>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</si>
  <si>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</si>
  <si>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</si>
  <si>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</si>
  <si>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</si>
  <si>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</si>
  <si>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</si>
  <si>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</si>
  <si>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</si>
  <si>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</si>
  <si>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</si>
  <si>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</si>
  <si>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</si>
  <si>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</si>
  <si>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</si>
  <si>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</si>
  <si>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</si>
  <si>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</si>
  <si>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</si>
  <si>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</si>
  <si>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</si>
  <si>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</si>
  <si>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</si>
  <si>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</si>
  <si>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</si>
  <si>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</si>
  <si>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</si>
  <si>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</si>
  <si>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</si>
  <si>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</si>
  <si>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</si>
  <si>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</si>
  <si>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</si>
  <si>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</si>
  <si>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</si>
  <si>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</si>
  <si>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</si>
  <si>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</si>
  <si>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</si>
  <si>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</si>
  <si>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</si>
  <si>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</si>
  <si>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</si>
  <si>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</si>
  <si>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</si>
  <si>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</si>
  <si>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</si>
  <si>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</si>
  <si>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</si>
  <si>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</si>
  <si>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</si>
  <si>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</si>
  <si>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</si>
  <si>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</si>
  <si>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</si>
  <si>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</si>
  <si>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</si>
  <si>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</si>
  <si>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</si>
  <si>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</si>
  <si>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</si>
  <si>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</si>
  <si>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</si>
  <si>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</si>
  <si>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</si>
  <si>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</si>
  <si>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</si>
  <si>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</si>
  <si>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</si>
  <si>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</si>
  <si>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</si>
  <si>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</si>
  <si>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</si>
  <si>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</si>
  <si>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</si>
  <si>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</si>
  <si>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</si>
  <si>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</si>
  <si>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</si>
  <si>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</si>
  <si>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</si>
  <si>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</si>
  <si>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</si>
  <si>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</si>
  <si>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</si>
  <si>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</si>
  <si>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</si>
  <si>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</si>
  <si>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</si>
  <si>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</si>
  <si>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</si>
  <si>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</si>
  <si>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</si>
  <si>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</si>
  <si>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</si>
  <si>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</si>
  <si>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</si>
  <si>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</si>
  <si>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</si>
  <si>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</si>
  <si>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</si>
  <si>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</si>
  <si>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</si>
  <si>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</si>
  <si>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</si>
  <si>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</si>
  <si>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</si>
  <si>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</si>
  <si>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</si>
  <si>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</si>
  <si>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</si>
  <si>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</si>
  <si>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</si>
  <si>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</si>
  <si>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</si>
  <si>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</si>
  <si>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</si>
  <si>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</si>
  <si>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</si>
  <si>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</si>
  <si>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</si>
  <si>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</si>
  <si>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</si>
  <si>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</si>
  <si>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</si>
  <si>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</si>
  <si>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</si>
  <si>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</si>
  <si>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</si>
  <si>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</si>
  <si>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</si>
  <si>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</si>
  <si>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</si>
  <si>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</si>
  <si>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</si>
  <si>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</si>
  <si>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</si>
  <si>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</si>
  <si>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</si>
  <si>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</si>
  <si>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</si>
  <si>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</si>
  <si>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</si>
  <si>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</si>
  <si>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</si>
  <si>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</si>
  <si>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</si>
  <si>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</si>
  <si>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</si>
  <si>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</si>
  <si>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</si>
  <si>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</si>
  <si>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</si>
  <si>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</si>
  <si>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</si>
  <si>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</si>
  <si>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</si>
  <si>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</si>
  <si>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</si>
  <si>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</si>
  <si>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</si>
  <si>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</si>
  <si>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</si>
  <si>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</si>
  <si>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</si>
  <si>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</si>
  <si>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</si>
  <si>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</si>
  <si>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</si>
  <si>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</si>
  <si>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</si>
  <si>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</si>
  <si>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</si>
  <si>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</si>
  <si>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</si>
  <si>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</si>
  <si>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</si>
  <si>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</si>
  <si>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</si>
  <si>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</si>
  <si>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</si>
  <si>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</si>
  <si>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</si>
  <si>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</si>
  <si>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</si>
  <si>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</si>
  <si>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</si>
  <si>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</si>
  <si>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</si>
  <si>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</si>
  <si>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</si>
  <si>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</si>
  <si>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</si>
  <si>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</si>
  <si>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</si>
  <si>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</si>
  <si>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</si>
  <si>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</si>
  <si>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</si>
  <si>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</si>
  <si>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</si>
  <si>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</si>
  <si>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</si>
  <si>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</si>
  <si>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</si>
  <si>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</si>
  <si>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</si>
  <si>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</si>
  <si>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</si>
  <si>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</si>
  <si>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</si>
  <si>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</si>
  <si>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</si>
  <si>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</si>
  <si>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</si>
  <si>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</si>
  <si>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</si>
  <si>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</si>
  <si>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</si>
  <si>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</si>
  <si>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</si>
  <si>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</si>
  <si>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</si>
  <si>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</si>
  <si>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</si>
  <si>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</si>
  <si>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</si>
  <si>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</si>
  <si>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</si>
  <si>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</si>
  <si>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</si>
  <si>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</si>
  <si>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</si>
  <si>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</si>
  <si>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</si>
  <si>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</si>
  <si>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</si>
  <si>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</si>
  <si>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</si>
  <si>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</si>
  <si>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</si>
  <si>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</si>
  <si>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</si>
  <si>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</si>
  <si>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</si>
  <si>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</si>
  <si>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</si>
  <si>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</si>
  <si>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</si>
  <si>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</si>
  <si>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</si>
  <si>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</si>
  <si>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</si>
  <si>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</si>
  <si>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</si>
  <si>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</si>
  <si>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</si>
  <si>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</si>
  <si>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</si>
  <si>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</si>
  <si>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</si>
  <si>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</si>
  <si>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</si>
  <si>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</si>
  <si>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</si>
  <si>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</si>
  <si>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</si>
  <si>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</si>
  <si>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</si>
  <si>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</si>
  <si>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</si>
  <si>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</si>
  <si>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</si>
  <si>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</si>
  <si>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</si>
  <si>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</si>
  <si>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</si>
  <si>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</si>
  <si>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</si>
  <si>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</si>
  <si>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</si>
  <si>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</si>
  <si>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</si>
  <si>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</si>
  <si>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</si>
  <si>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</si>
  <si>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</si>
  <si>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</si>
  <si>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</si>
  <si>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</si>
  <si>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</si>
  <si>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</si>
  <si>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</si>
  <si>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</si>
  <si>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</si>
  <si>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</si>
  <si>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</si>
  <si>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</si>
  <si>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</si>
  <si>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</si>
  <si>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</si>
  <si>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</si>
  <si>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</si>
  <si>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</si>
  <si>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</si>
  <si>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</si>
  <si>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</si>
  <si>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</si>
  <si>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</si>
  <si>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</si>
  <si>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</si>
  <si>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</si>
  <si>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</si>
  <si>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</si>
  <si>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</si>
  <si>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</si>
  <si>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</si>
  <si>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</si>
  <si>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</si>
  <si>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</si>
  <si>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</si>
  <si>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</si>
  <si>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</si>
  <si>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</si>
  <si>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</si>
  <si>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</si>
  <si>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</si>
  <si>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</si>
  <si>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</si>
  <si>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</si>
  <si>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</si>
  <si>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</si>
  <si>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</si>
  <si>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</si>
  <si>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</si>
  <si>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</si>
  <si>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</si>
  <si>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</si>
  <si>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</si>
  <si>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</si>
  <si>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</si>
  <si>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</si>
  <si>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</si>
  <si>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</si>
  <si>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</si>
  <si>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</si>
  <si>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</si>
  <si>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</si>
  <si>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</si>
  <si>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</si>
  <si>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</si>
  <si>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</si>
  <si>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</si>
  <si>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</si>
  <si>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</si>
  <si>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</si>
  <si>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</si>
  <si>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</si>
  <si>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</si>
  <si>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</si>
  <si>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</si>
  <si>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</si>
  <si>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</si>
  <si>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</si>
  <si>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</si>
  <si>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</si>
  <si>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</si>
  <si>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</si>
  <si>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</si>
  <si>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</si>
  <si>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</si>
  <si>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</si>
  <si>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</si>
  <si>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</si>
  <si>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</si>
  <si>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</si>
  <si>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</si>
  <si>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</si>
  <si>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</si>
  <si>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</si>
  <si>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</si>
  <si>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</si>
  <si>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</si>
  <si>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</si>
  <si>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</si>
  <si>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</si>
  <si>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</si>
  <si>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</si>
  <si>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</si>
  <si>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</si>
  <si>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</si>
  <si>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</si>
  <si>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</si>
  <si>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</si>
  <si>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</si>
  <si>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</si>
  <si>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</si>
  <si>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</si>
  <si>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</si>
  <si>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</si>
  <si>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</si>
  <si>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</si>
  <si>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</si>
  <si>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</si>
  <si>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</si>
  <si>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</si>
  <si>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</si>
  <si>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</si>
  <si>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</si>
  <si>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</si>
  <si>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</si>
  <si>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</si>
  <si>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</si>
  <si>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</si>
  <si>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</si>
  <si>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</si>
  <si>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</si>
  <si>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</si>
  <si>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</si>
  <si>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</si>
  <si>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</si>
  <si>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</si>
  <si>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</si>
  <si>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</si>
  <si>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</si>
  <si>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</si>
  <si>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</si>
  <si>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</si>
  <si>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</si>
  <si>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</si>
  <si>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</si>
  <si>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</si>
  <si>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</si>
  <si>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</si>
  <si>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</si>
  <si>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</si>
  <si>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</si>
  <si>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</si>
  <si>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</si>
  <si>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</si>
  <si>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</si>
  <si>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</si>
  <si>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</si>
  <si>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</si>
  <si>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</si>
  <si>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</si>
  <si>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</si>
  <si>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</si>
  <si>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</si>
  <si>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</si>
  <si>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</si>
  <si>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</si>
  <si>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</si>
  <si>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</si>
  <si>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</si>
  <si>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</si>
  <si>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</si>
  <si>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</si>
  <si>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</si>
  <si>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</si>
  <si>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</si>
  <si>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</si>
  <si>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</si>
  <si>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</si>
  <si>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</si>
  <si>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</si>
  <si>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</si>
  <si>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</si>
  <si>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</si>
  <si>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</si>
  <si>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</si>
  <si>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</si>
  <si>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</si>
  <si>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</si>
  <si>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</si>
  <si>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</si>
  <si>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</si>
  <si>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</si>
  <si>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</si>
  <si>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</si>
  <si>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</si>
  <si>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</si>
  <si>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</si>
  <si>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</si>
  <si>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</si>
  <si>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</si>
  <si>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</si>
  <si>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</si>
  <si>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</si>
  <si>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</si>
  <si>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</si>
  <si>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</si>
  <si>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</si>
  <si>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</si>
  <si>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</si>
  <si>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</si>
  <si>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</si>
  <si>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</si>
  <si>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</si>
  <si>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</si>
  <si>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</si>
  <si>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</si>
  <si>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</si>
  <si>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</si>
  <si>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</si>
  <si>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</si>
  <si>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</si>
  <si>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</si>
  <si>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</si>
  <si>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</si>
  <si>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</si>
  <si>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</si>
  <si>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</si>
  <si>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</si>
  <si>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</si>
  <si>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</si>
  <si>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</si>
  <si>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</si>
  <si>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</si>
  <si>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</si>
  <si>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</si>
  <si>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</si>
  <si>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</si>
  <si>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</si>
  <si>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</si>
  <si>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</si>
  <si>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</si>
  <si>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</si>
  <si>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</si>
  <si>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</si>
  <si>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</si>
  <si>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</si>
  <si>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</si>
  <si>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</si>
  <si>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</si>
  <si>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</si>
  <si>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</si>
  <si>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</si>
  <si>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</si>
  <si>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</si>
  <si>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</si>
  <si>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</si>
  <si>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</si>
  <si>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</si>
  <si>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</si>
  <si>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</si>
  <si>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</si>
  <si>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</si>
  <si>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</si>
  <si>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</si>
  <si>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</si>
  <si>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</si>
  <si>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</si>
  <si>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</si>
  <si>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</si>
  <si>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</si>
  <si>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</si>
  <si>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</si>
  <si>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</si>
  <si>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</si>
  <si>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</si>
  <si>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</si>
  <si>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</si>
  <si>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</si>
  <si>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</si>
  <si>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</si>
  <si>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</si>
  <si>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</si>
  <si>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</si>
  <si>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</si>
  <si>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</si>
  <si>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</si>
  <si>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</si>
  <si>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</si>
  <si>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</si>
  <si>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</si>
  <si>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</si>
  <si>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</si>
  <si>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</si>
  <si>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</si>
  <si>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</si>
  <si>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</si>
  <si>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</si>
  <si>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</si>
  <si>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</si>
  <si>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</si>
  <si>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</si>
  <si>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</si>
  <si>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</si>
  <si>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</si>
  <si>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</si>
  <si>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</si>
  <si>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</si>
  <si>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</si>
  <si>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</si>
  <si>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</si>
  <si>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</si>
  <si>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</si>
  <si>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</si>
  <si>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</si>
  <si>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</si>
  <si>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</si>
  <si>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</si>
  <si>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</si>
  <si>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</si>
  <si>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</si>
  <si>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</si>
  <si>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</si>
  <si>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</si>
  <si>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</si>
  <si>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</si>
  <si>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</si>
  <si>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</si>
  <si>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</si>
  <si>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</si>
  <si>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</si>
  <si>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</si>
  <si>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</si>
  <si>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</si>
  <si>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</si>
  <si>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</si>
  <si>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</si>
  <si>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</si>
  <si>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</si>
  <si>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</si>
  <si>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</si>
  <si>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</si>
  <si>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</si>
  <si>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</si>
  <si>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</si>
  <si>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</si>
  <si>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</si>
  <si>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</si>
  <si>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</si>
  <si>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</si>
  <si>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</si>
  <si>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</si>
  <si>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</si>
  <si>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</si>
  <si>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</si>
  <si>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</si>
  <si>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</si>
  <si>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</si>
  <si>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</si>
  <si>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</si>
  <si>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</si>
  <si>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</si>
  <si>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</si>
  <si>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</si>
  <si>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</si>
  <si>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</si>
  <si>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</si>
  <si>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</si>
  <si>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</si>
  <si>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</si>
  <si>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</si>
  <si>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</si>
  <si>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</si>
  <si>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</si>
  <si>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</si>
  <si>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</si>
  <si>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</si>
  <si>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</si>
  <si>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</si>
  <si>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</si>
  <si>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</si>
  <si>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</si>
  <si>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</si>
  <si>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</si>
  <si>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</si>
  <si>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</si>
  <si>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</si>
  <si>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</si>
  <si>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</si>
  <si>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</si>
  <si>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</si>
  <si>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</si>
  <si>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</si>
  <si>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</si>
  <si>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</si>
  <si>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</si>
  <si>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</si>
  <si>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</si>
  <si>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</si>
  <si>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</si>
  <si>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</si>
  <si>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</si>
  <si>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</si>
  <si>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</si>
  <si>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</si>
  <si>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</si>
  <si>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</si>
  <si>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</si>
  <si>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</si>
  <si>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</si>
  <si>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</si>
  <si>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</si>
  <si>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</si>
  <si>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</si>
  <si>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</si>
  <si>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</si>
  <si>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</si>
  <si>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</si>
  <si>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</si>
  <si>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</si>
  <si>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</si>
  <si>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</si>
  <si>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</si>
  <si>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</si>
  <si>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</si>
  <si>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</si>
  <si>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</si>
  <si>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</si>
  <si>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</si>
  <si>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</si>
  <si>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</si>
  <si>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</si>
  <si>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</si>
  <si>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</si>
  <si>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</si>
  <si>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</si>
  <si>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</si>
  <si>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</si>
  <si>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</si>
  <si>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</si>
  <si>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</si>
  <si>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</si>
  <si>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</si>
  <si>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</si>
  <si>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</si>
  <si>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</si>
  <si>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</si>
  <si>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</si>
  <si>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</si>
  <si>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</si>
  <si>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</si>
  <si>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</si>
  <si>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</si>
  <si>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</si>
  <si>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</si>
  <si>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</si>
  <si>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</si>
  <si>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</si>
  <si>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</si>
  <si>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</si>
  <si>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</si>
  <si>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</si>
  <si>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</si>
  <si>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</si>
  <si>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</si>
  <si>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</si>
  <si>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</si>
  <si>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</si>
  <si>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</si>
  <si>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</si>
  <si>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</si>
  <si>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</si>
  <si>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</si>
  <si>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</si>
  <si>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</si>
  <si>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</si>
  <si>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</si>
  <si>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</si>
  <si>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</si>
  <si>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</si>
  <si>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</si>
  <si>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</si>
  <si>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</si>
  <si>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</si>
  <si>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</si>
  <si>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</si>
  <si>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</si>
  <si>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</si>
  <si>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</si>
  <si>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</si>
  <si>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</si>
  <si>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</si>
  <si>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</si>
  <si>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</si>
  <si>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</si>
  <si>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</si>
  <si>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</si>
  <si>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</si>
  <si>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</si>
  <si>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</si>
  <si>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</si>
  <si>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</si>
  <si>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</si>
  <si>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</si>
  <si>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</si>
  <si>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</si>
  <si>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</si>
  <si>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</si>
  <si>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</si>
  <si>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</si>
  <si>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</si>
  <si>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</si>
  <si>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</si>
  <si>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</si>
  <si>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</si>
  <si>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</si>
  <si>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</si>
  <si>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</si>
  <si>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</si>
  <si>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</si>
  <si>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</si>
  <si>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</si>
  <si>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</si>
  <si>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</si>
  <si>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</si>
  <si>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</si>
  <si>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</si>
  <si>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</si>
  <si>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</si>
  <si>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</si>
  <si>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</si>
  <si>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</si>
  <si>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</si>
  <si>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</si>
  <si>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</si>
  <si>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</si>
  <si>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</si>
  <si>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</si>
  <si>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</si>
  <si>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</si>
  <si>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</si>
  <si>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</si>
  <si>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</si>
  <si>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</si>
  <si>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</si>
  <si>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</si>
  <si>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</si>
  <si>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</si>
  <si>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</si>
  <si>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</si>
  <si>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</si>
  <si>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</si>
  <si>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</si>
  <si>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</si>
  <si>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</si>
  <si>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</si>
  <si>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</si>
  <si>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</si>
  <si>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</si>
  <si>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</si>
  <si>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</si>
  <si>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</si>
  <si>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</si>
  <si>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</si>
  <si>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</si>
  <si>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</si>
  <si>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</si>
  <si>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</si>
  <si>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</si>
  <si>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</si>
  <si>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</si>
  <si>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</si>
  <si>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</si>
  <si>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</si>
  <si>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</si>
  <si>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</si>
  <si>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</si>
  <si>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</si>
  <si>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</si>
  <si>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</si>
  <si>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</si>
  <si>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</si>
  <si>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</si>
  <si>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</si>
  <si>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</si>
  <si>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</si>
  <si>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</si>
  <si>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</si>
  <si>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</si>
  <si>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</si>
  <si>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</si>
  <si>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</si>
  <si>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</si>
  <si>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</si>
  <si>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</si>
  <si>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</si>
  <si>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</si>
  <si>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</si>
  <si>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</si>
  <si>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</si>
  <si>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</si>
  <si>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</si>
  <si>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</si>
  <si>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</si>
  <si>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</si>
  <si>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</si>
  <si>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</si>
  <si>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</si>
  <si>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</si>
  <si>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</si>
  <si>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</si>
  <si>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</si>
  <si>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</si>
  <si>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</si>
  <si>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</si>
  <si>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</si>
  <si>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</si>
  <si>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</si>
  <si>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</si>
  <si>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</si>
  <si>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</si>
  <si>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</si>
  <si>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</si>
  <si>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</si>
  <si>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</si>
  <si>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</si>
  <si>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</si>
  <si>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</si>
  <si>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</si>
  <si>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</si>
  <si>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</si>
  <si>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</si>
  <si>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</si>
  <si>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</si>
  <si>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</si>
  <si>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</si>
  <si>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</si>
  <si>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</si>
  <si>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</si>
  <si>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</si>
  <si>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</si>
  <si>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</si>
  <si>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</si>
  <si>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</si>
  <si>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</si>
  <si>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</si>
  <si>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</si>
  <si>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</si>
  <si>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</si>
  <si>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</si>
  <si>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</si>
  <si>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</si>
  <si>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</si>
  <si>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</si>
  <si>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</si>
  <si>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</si>
  <si>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</si>
  <si>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</si>
  <si>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</si>
  <si>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</si>
  <si>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</si>
  <si>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</si>
  <si>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</si>
  <si>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</si>
  <si>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</si>
  <si>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</si>
  <si>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</si>
  <si>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</si>
  <si>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</si>
  <si>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</si>
  <si>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</si>
  <si>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</si>
  <si>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</si>
  <si>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</si>
  <si>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</si>
  <si>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</si>
  <si>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</si>
  <si>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</si>
  <si>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</si>
  <si>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</si>
  <si>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</si>
  <si>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</si>
  <si>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</si>
  <si>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</si>
  <si>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</si>
  <si>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</si>
  <si>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</si>
  <si>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</si>
  <si>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</si>
  <si>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</si>
  <si>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</si>
  <si>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</si>
  <si>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</si>
  <si>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</si>
  <si>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</si>
  <si>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</si>
  <si>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</si>
  <si>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</si>
  <si>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</si>
  <si>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</si>
  <si>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</si>
  <si>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</si>
  <si>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</si>
  <si>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</si>
  <si>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</si>
  <si>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</si>
  <si>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</si>
  <si>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</si>
  <si>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</si>
  <si>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</si>
  <si>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</si>
  <si>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</si>
  <si>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</si>
  <si>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</si>
  <si>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</si>
  <si>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</si>
  <si>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</si>
  <si>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</si>
  <si>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</si>
  <si>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</si>
  <si>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</si>
  <si>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</si>
  <si>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</si>
  <si>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</si>
  <si>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</si>
  <si>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</si>
  <si>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</si>
  <si>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</si>
  <si>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</si>
  <si>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</si>
  <si>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</si>
  <si>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</si>
  <si>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</si>
  <si>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</si>
  <si>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</si>
  <si>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</si>
  <si>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</si>
  <si>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</si>
  <si>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</si>
  <si>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</si>
  <si>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</si>
  <si>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</si>
  <si>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</si>
  <si>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</si>
  <si>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</si>
  <si>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</si>
  <si>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</si>
  <si>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</si>
  <si>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</si>
  <si>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</si>
  <si>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</si>
  <si>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</si>
  <si>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</si>
  <si>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</si>
  <si>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</si>
  <si>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</si>
  <si>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</si>
  <si>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</si>
  <si>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</si>
  <si>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</si>
  <si>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</si>
  <si>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</si>
  <si>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</si>
  <si>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</si>
  <si>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</si>
  <si>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</si>
  <si>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</si>
  <si>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</si>
  <si>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</si>
  <si>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</si>
  <si>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</si>
  <si>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</si>
  <si>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</si>
  <si>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</si>
  <si>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</si>
  <si>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</si>
  <si>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</si>
  <si>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</si>
  <si>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</si>
  <si>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</si>
  <si>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</si>
  <si>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</si>
  <si>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</si>
  <si>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</si>
  <si>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</si>
  <si>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</si>
  <si>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</si>
  <si>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</si>
  <si>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</si>
  <si>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</si>
  <si>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</si>
  <si>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</si>
  <si>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</si>
  <si>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</si>
  <si>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</si>
  <si>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</si>
  <si>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</si>
  <si>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</si>
  <si>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</si>
  <si>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</si>
  <si>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</si>
  <si>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</si>
  <si>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</si>
  <si>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</si>
  <si>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</si>
  <si>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</si>
  <si>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</si>
  <si>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</si>
  <si>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</si>
  <si>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</si>
  <si>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</si>
  <si>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</si>
  <si>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</si>
  <si>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</si>
  <si>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</si>
  <si>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</si>
  <si>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</si>
  <si>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</si>
  <si>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</si>
  <si>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</si>
  <si>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</si>
  <si>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</si>
  <si>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</si>
  <si>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</si>
  <si>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</si>
  <si>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</si>
  <si>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</si>
  <si>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</si>
  <si>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</si>
  <si>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</si>
  <si>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</si>
  <si>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</si>
  <si>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</si>
  <si>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</si>
  <si>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</si>
  <si>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</si>
  <si>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</si>
  <si>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</si>
  <si>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</si>
  <si>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</si>
  <si>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</si>
  <si>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</si>
  <si>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</si>
  <si>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</si>
  <si>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</si>
  <si>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</si>
  <si>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</si>
  <si>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</si>
  <si>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</si>
  <si>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</si>
  <si>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</si>
  <si>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</si>
  <si>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</si>
  <si>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</si>
  <si>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</si>
  <si>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</si>
  <si>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</si>
  <si>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</si>
  <si>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</si>
  <si>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</si>
  <si>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</si>
  <si>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</si>
  <si>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</si>
  <si>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</si>
  <si>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</si>
  <si>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</si>
  <si>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</si>
  <si>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</si>
  <si>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</si>
  <si>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</si>
  <si>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</si>
  <si>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</si>
  <si>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</si>
  <si>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</si>
  <si>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</si>
  <si>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</si>
  <si>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</si>
  <si>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</si>
  <si>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</si>
  <si>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</si>
  <si>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</si>
  <si>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</si>
  <si>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</si>
  <si>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</si>
  <si>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</si>
  <si>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</si>
  <si>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</si>
  <si>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</si>
  <si>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</si>
  <si>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</si>
  <si>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</si>
  <si>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</si>
  <si>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</si>
  <si>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</si>
  <si>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</si>
  <si>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</si>
  <si>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</si>
  <si>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</si>
  <si>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</si>
  <si>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</si>
  <si>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</si>
  <si>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</si>
  <si>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</si>
  <si>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</si>
  <si>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</si>
  <si>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</si>
  <si>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</si>
  <si>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</si>
  <si>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</si>
  <si>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</si>
  <si>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</si>
  <si>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</si>
  <si>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</si>
  <si>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</si>
  <si>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</si>
  <si>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</si>
  <si>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</si>
  <si>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</si>
  <si>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</si>
  <si>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</si>
  <si>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</si>
  <si>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</si>
  <si>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</si>
  <si>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</si>
  <si>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</si>
  <si>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</si>
  <si>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</si>
  <si>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</si>
  <si>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</si>
  <si>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</si>
  <si>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</si>
  <si>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</si>
  <si>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</si>
  <si>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</si>
  <si>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</si>
  <si>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</si>
  <si>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</si>
  <si>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</si>
  <si>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</si>
  <si>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</si>
  <si>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</si>
  <si>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</si>
  <si>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</si>
  <si>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</si>
  <si>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</si>
  <si>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</si>
  <si>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</si>
  <si>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</si>
  <si>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</si>
  <si>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</si>
  <si>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</si>
  <si>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</si>
  <si>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</si>
  <si>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</si>
  <si>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</si>
  <si>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</si>
  <si>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</si>
  <si>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</si>
  <si>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</si>
  <si>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</si>
  <si>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</si>
  <si>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</si>
  <si>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</si>
  <si>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</si>
  <si>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</si>
  <si>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</si>
  <si>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</si>
  <si>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</si>
  <si>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</si>
  <si>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</si>
  <si>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</si>
  <si>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</si>
  <si>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</si>
  <si>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</si>
  <si>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</si>
  <si>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</si>
  <si>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</si>
  <si>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</si>
  <si>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</si>
  <si>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</si>
  <si>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</si>
  <si>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</si>
  <si>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</si>
  <si>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</si>
  <si>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</si>
  <si>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</si>
  <si>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</si>
  <si>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</si>
  <si>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</si>
  <si>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</si>
  <si>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</si>
  <si>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</si>
  <si>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</si>
  <si>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</si>
  <si>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</si>
  <si>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</si>
  <si>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</si>
  <si>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</si>
  <si>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</si>
  <si>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</si>
  <si>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</si>
  <si>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</si>
  <si>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</si>
  <si>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</si>
  <si>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</si>
  <si>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</si>
  <si>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</si>
  <si>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</si>
  <si>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</si>
  <si>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</si>
  <si>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</si>
  <si>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</si>
  <si>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</si>
  <si>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</si>
  <si>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</si>
  <si>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</si>
  <si>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</si>
  <si>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</si>
  <si>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</si>
  <si>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</si>
  <si>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</si>
  <si>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</si>
  <si>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</si>
  <si>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</si>
  <si>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</si>
  <si>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</si>
  <si>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</si>
  <si>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</si>
  <si>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</si>
  <si>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</si>
  <si>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</si>
  <si>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</si>
  <si>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</si>
  <si>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</si>
  <si>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</si>
  <si>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</si>
  <si>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</si>
  <si>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</si>
  <si>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</si>
  <si>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</si>
  <si>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</si>
  <si>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</si>
  <si>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</si>
  <si>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</si>
  <si>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</si>
  <si>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</si>
  <si>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</si>
  <si>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</si>
  <si>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</si>
  <si>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</si>
  <si>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</si>
  <si>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</si>
  <si>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</si>
  <si>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</si>
  <si>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</si>
  <si>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</si>
  <si>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</si>
  <si>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</si>
  <si>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</si>
  <si>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</si>
  <si>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</si>
  <si>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</si>
  <si>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</si>
  <si>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</si>
  <si>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</si>
  <si>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</si>
  <si>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</si>
  <si>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</si>
  <si>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</si>
  <si>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</si>
  <si>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</si>
  <si>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</si>
  <si>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</si>
  <si>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</si>
  <si>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</si>
  <si>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</si>
  <si>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</si>
  <si>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</si>
  <si>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</si>
  <si>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</si>
  <si>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</si>
  <si>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</si>
  <si>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</si>
  <si>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</si>
  <si>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</si>
  <si>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</si>
  <si>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</si>
  <si>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</si>
  <si>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</si>
  <si>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</si>
  <si>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</si>
  <si>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</si>
  <si>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</si>
  <si>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</si>
  <si>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</si>
  <si>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</si>
  <si>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</si>
  <si>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</si>
  <si>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</si>
  <si>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</si>
  <si>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</si>
  <si>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</si>
  <si>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</si>
  <si>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</si>
  <si>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</si>
  <si>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</si>
  <si>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</si>
  <si>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</si>
  <si>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</si>
  <si>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</si>
  <si>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</si>
  <si>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</si>
  <si>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</si>
  <si>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</si>
  <si>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</si>
  <si>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</si>
  <si>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</si>
  <si>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</si>
  <si>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</si>
  <si>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</si>
  <si>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</si>
  <si>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</si>
  <si>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</si>
  <si>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</si>
  <si>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</si>
  <si>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</si>
  <si>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</si>
  <si>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</si>
  <si>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</si>
  <si>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</si>
  <si>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</si>
  <si>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</si>
  <si>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</si>
  <si>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</si>
  <si>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</si>
  <si>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</si>
  <si>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</si>
  <si>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</si>
  <si>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</si>
  <si>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</si>
  <si>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</si>
  <si>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</si>
  <si>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</si>
  <si>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</si>
  <si>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</si>
  <si>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</si>
  <si>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</si>
  <si>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</si>
  <si>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</si>
  <si>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</si>
  <si>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</si>
  <si>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</si>
  <si>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</si>
  <si>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</si>
  <si>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</si>
  <si>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</si>
  <si>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</si>
  <si>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</si>
  <si>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</si>
  <si>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</si>
  <si>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</si>
  <si>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</si>
  <si>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</si>
  <si>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</si>
  <si>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</si>
  <si>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</si>
  <si>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</si>
  <si>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</si>
  <si>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</si>
  <si>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</si>
  <si>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</si>
  <si>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</si>
  <si>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</si>
  <si>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</si>
  <si>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</si>
  <si>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</si>
  <si>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</si>
  <si>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</si>
  <si>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</si>
  <si>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</si>
  <si>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</si>
  <si>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</si>
  <si>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</si>
  <si>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</si>
  <si>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</si>
  <si>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</si>
  <si>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</si>
  <si>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</si>
  <si>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</si>
  <si>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</si>
  <si>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</si>
  <si>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</si>
  <si>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</si>
  <si>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</si>
  <si>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</si>
  <si>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</si>
  <si>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</si>
  <si>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</si>
  <si>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</si>
  <si>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</si>
  <si>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</si>
  <si>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</si>
  <si>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</si>
  <si>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</si>
  <si>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</si>
  <si>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</si>
  <si>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</si>
  <si>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</si>
  <si>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</si>
  <si>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</si>
  <si>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</si>
  <si>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</si>
  <si>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</si>
  <si>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</si>
  <si>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</si>
  <si>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</si>
  <si>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</si>
  <si>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</si>
  <si>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</si>
  <si>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</si>
  <si>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</si>
  <si>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</si>
  <si>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</si>
  <si>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</si>
  <si>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</si>
  <si>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</si>
  <si>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</si>
  <si>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</si>
  <si>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</si>
  <si>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</si>
  <si>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</si>
  <si>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</si>
  <si>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</si>
  <si>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</si>
  <si>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</si>
  <si>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</si>
  <si>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</si>
  <si>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</si>
  <si>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</si>
  <si>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</si>
  <si>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</si>
  <si>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</si>
  <si>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</si>
  <si>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</si>
  <si>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</si>
  <si>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</si>
  <si>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</si>
  <si>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</si>
  <si>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</si>
  <si>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</si>
  <si>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</si>
  <si>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</si>
  <si>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</si>
  <si>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</si>
  <si>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</si>
  <si>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</si>
  <si>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</si>
  <si>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</si>
  <si>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</si>
  <si>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</si>
  <si>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</si>
  <si>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</si>
  <si>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</si>
  <si>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</si>
  <si>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</si>
  <si>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</si>
  <si>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</si>
  <si>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</si>
  <si>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</si>
  <si>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</si>
  <si>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</si>
  <si>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</si>
  <si>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</si>
  <si>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</si>
  <si>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</si>
  <si>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</si>
  <si>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</si>
  <si>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</si>
  <si>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</si>
  <si>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</si>
  <si>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</si>
  <si>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</si>
  <si>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</si>
  <si>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</si>
  <si>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</si>
  <si>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</si>
  <si>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</si>
  <si>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</si>
  <si>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</si>
  <si>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</si>
  <si>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</si>
  <si>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</si>
  <si>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</si>
  <si>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</si>
  <si>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</si>
  <si>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</si>
  <si>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</si>
  <si>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</si>
  <si>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</si>
  <si>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</si>
  <si>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</si>
  <si>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</si>
  <si>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</si>
  <si>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</si>
  <si>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</si>
  <si>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</si>
  <si>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</si>
  <si>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</si>
  <si>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</si>
  <si>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</si>
  <si>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</si>
  <si>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</si>
  <si>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</si>
  <si>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</si>
  <si>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</si>
  <si>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</si>
  <si>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</si>
  <si>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</si>
  <si>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</si>
  <si>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</si>
  <si>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</si>
  <si>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</si>
  <si>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</si>
  <si>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</si>
  <si>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</si>
  <si>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</si>
  <si>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</si>
  <si>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</si>
  <si>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</si>
  <si>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</si>
  <si>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</si>
  <si>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</si>
  <si>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</si>
  <si>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</si>
  <si>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</si>
  <si>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</si>
  <si>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</si>
  <si>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</si>
  <si>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</si>
  <si>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</si>
  <si>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</si>
  <si>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</si>
  <si>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</si>
  <si>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</si>
  <si>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</si>
  <si>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</si>
  <si>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</si>
  <si>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</si>
  <si>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</si>
  <si>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</si>
  <si>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</si>
  <si>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</si>
  <si>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</si>
  <si>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</si>
  <si>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</si>
  <si>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</si>
  <si>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</si>
  <si>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</si>
  <si>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</si>
  <si>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</si>
  <si>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</si>
  <si>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</si>
  <si>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</si>
  <si>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</si>
  <si>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</si>
  <si>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</si>
  <si>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</si>
  <si>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</si>
  <si>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</si>
  <si>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</si>
  <si>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</si>
  <si>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</si>
  <si>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</si>
  <si>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</si>
  <si>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</si>
  <si>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</si>
  <si>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</si>
  <si>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</si>
  <si>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</si>
  <si>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</si>
  <si>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</si>
  <si>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</si>
  <si>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</si>
  <si>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</si>
  <si>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</si>
  <si>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</si>
  <si>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</si>
  <si>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</si>
  <si>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</si>
  <si>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</si>
  <si>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</si>
  <si>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</si>
  <si>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</si>
  <si>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</si>
  <si>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</si>
  <si>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</si>
  <si>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</si>
  <si>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</si>
  <si>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</si>
  <si>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</si>
  <si>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</si>
  <si>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</si>
  <si>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</si>
  <si>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</si>
  <si>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</si>
  <si>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</si>
  <si>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</si>
  <si>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</si>
  <si>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</si>
  <si>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</si>
  <si>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</si>
  <si>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</si>
  <si>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</si>
  <si>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</si>
  <si>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</si>
  <si>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</si>
  <si>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</si>
  <si>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</si>
  <si>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</si>
  <si>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</si>
  <si>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</si>
  <si>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</si>
  <si>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</si>
  <si>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</si>
  <si>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</si>
  <si>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</si>
  <si>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</si>
  <si>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</si>
  <si>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</si>
  <si>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</si>
  <si>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</si>
  <si>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</si>
  <si>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</si>
  <si>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</si>
  <si>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</si>
  <si>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</si>
  <si>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</si>
  <si>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</si>
  <si>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</si>
  <si>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</si>
  <si>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</si>
  <si>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</si>
  <si>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</si>
  <si>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</si>
  <si>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</si>
  <si>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</si>
  <si>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</si>
  <si>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</si>
  <si>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</si>
  <si>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</si>
  <si>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</si>
  <si>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</si>
  <si>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</si>
  <si>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</si>
  <si>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</si>
  <si>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</si>
  <si>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</si>
  <si>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</si>
  <si>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</si>
  <si>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</si>
  <si>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</si>
  <si>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</si>
  <si>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</si>
  <si>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</si>
  <si>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</si>
  <si>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</si>
  <si>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</si>
  <si>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</si>
  <si>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</si>
  <si>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</si>
  <si>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</si>
  <si>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</si>
  <si>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</si>
  <si>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</si>
  <si>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</si>
  <si>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</si>
  <si>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</si>
  <si>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</si>
  <si>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</si>
  <si>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</si>
  <si>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</si>
  <si>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</si>
  <si>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</si>
  <si>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</si>
  <si>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</si>
  <si>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</si>
  <si>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</si>
  <si>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</si>
  <si>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</si>
  <si>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</si>
  <si>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</si>
  <si>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</si>
  <si>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</si>
  <si>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</si>
  <si>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</si>
  <si>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</si>
  <si>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</si>
  <si>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</si>
  <si>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</si>
  <si>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</si>
  <si>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</si>
  <si>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</si>
  <si>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</si>
  <si>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</si>
  <si>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</si>
  <si>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</si>
  <si>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</si>
  <si>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</si>
  <si>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</si>
  <si>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</si>
  <si>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</si>
  <si>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</si>
  <si>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</si>
  <si>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</si>
  <si>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</si>
  <si>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</si>
  <si>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</si>
  <si>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</si>
  <si>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</si>
  <si>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</si>
  <si>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</si>
  <si>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</si>
  <si>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</si>
  <si>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</si>
  <si>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</si>
  <si>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</si>
  <si>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</si>
  <si>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</si>
  <si>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</si>
  <si>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</si>
  <si>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</si>
  <si>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</si>
  <si>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</si>
  <si>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</si>
  <si>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</si>
  <si>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</si>
  <si>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</si>
  <si>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</si>
  <si>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</si>
  <si>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</si>
  <si>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</si>
  <si>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</si>
  <si>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</si>
  <si>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</si>
  <si>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</si>
  <si>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</si>
  <si>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</si>
  <si>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</si>
  <si>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</si>
  <si>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</si>
  <si>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</si>
  <si>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</si>
  <si>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</si>
  <si>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</si>
  <si>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</si>
  <si>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</si>
  <si>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</si>
  <si>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</si>
  <si>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</si>
  <si>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</si>
  <si>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</si>
  <si>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</si>
  <si>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</si>
  <si>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</si>
  <si>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</si>
  <si>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</si>
  <si>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</si>
  <si>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</si>
  <si>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</si>
  <si>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</si>
  <si>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</si>
  <si>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</si>
  <si>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</si>
  <si>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</si>
  <si>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</si>
  <si>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</si>
  <si>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</si>
  <si>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</si>
  <si>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</si>
  <si>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</si>
  <si>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</si>
  <si>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</si>
  <si>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</si>
  <si>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</si>
  <si>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</si>
  <si>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</si>
  <si>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</si>
  <si>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</si>
  <si>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</si>
  <si>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</si>
  <si>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</si>
  <si>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</si>
  <si>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</si>
  <si>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</si>
  <si>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</si>
  <si>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</si>
  <si>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</si>
  <si>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</si>
  <si>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</si>
  <si>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</si>
  <si>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</si>
  <si>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</si>
  <si>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</si>
  <si>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</si>
  <si>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</si>
  <si>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</si>
  <si>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</si>
  <si>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</si>
  <si>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</si>
  <si>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</si>
  <si>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</si>
  <si>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</si>
  <si>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</si>
  <si>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</si>
  <si>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</si>
  <si>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</si>
  <si>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</si>
  <si>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</si>
  <si>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</si>
  <si>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</si>
  <si>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</si>
  <si>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</si>
  <si>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</si>
  <si>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</si>
  <si>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</si>
  <si>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</si>
  <si>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</si>
  <si>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</si>
  <si>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</si>
  <si>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</si>
  <si>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</si>
  <si>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</si>
  <si>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</si>
  <si>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</si>
  <si>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</si>
  <si>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</si>
  <si>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</si>
  <si>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</si>
  <si>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</si>
  <si>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</si>
  <si>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</si>
  <si>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</si>
  <si>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</si>
  <si>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</si>
  <si>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</si>
  <si>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</si>
  <si>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</si>
  <si>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</si>
  <si>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</si>
  <si>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</si>
  <si>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</si>
  <si>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</si>
  <si>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</si>
  <si>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</si>
  <si>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</si>
  <si>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</si>
  <si>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</si>
  <si>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</si>
  <si>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</si>
  <si>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</si>
  <si>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</si>
  <si>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</si>
  <si>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</si>
  <si>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</si>
  <si>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</si>
  <si>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</si>
  <si>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</si>
  <si>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</si>
  <si>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</si>
  <si>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</si>
  <si>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</si>
  <si>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</si>
  <si>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</si>
  <si>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</si>
  <si>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</si>
  <si>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</si>
  <si>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</si>
  <si>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</si>
  <si>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</si>
  <si>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</si>
  <si>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</si>
  <si>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</si>
  <si>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</si>
  <si>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</si>
  <si>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</si>
  <si>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</si>
  <si>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</si>
  <si>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</si>
  <si>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</si>
  <si>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</si>
  <si>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</si>
  <si>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</si>
  <si>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</si>
  <si>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</si>
  <si>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</si>
  <si>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</si>
  <si>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</si>
  <si>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</si>
  <si>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</si>
  <si>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</si>
  <si>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</si>
  <si>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</si>
  <si>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</si>
  <si>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</si>
  <si>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</si>
  <si>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</si>
  <si>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</si>
  <si>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</si>
  <si>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</si>
  <si>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</si>
  <si>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</si>
  <si>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</si>
  <si>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</si>
  <si>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</si>
  <si>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</si>
  <si>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</si>
  <si>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</si>
  <si>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</si>
  <si>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</si>
  <si>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</si>
  <si>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</si>
  <si>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</si>
  <si>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</si>
  <si>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</si>
  <si>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</si>
  <si>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</si>
  <si>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</si>
  <si>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</si>
  <si>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</si>
  <si>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</si>
  <si>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</si>
  <si>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</si>
  <si>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</si>
  <si>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</si>
  <si>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</si>
  <si>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</si>
  <si>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</si>
  <si>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</si>
  <si>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</si>
  <si>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</si>
  <si>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</si>
  <si>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</si>
  <si>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</si>
  <si>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</si>
  <si>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</si>
  <si>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</si>
  <si>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</si>
  <si>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</si>
  <si>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</si>
  <si>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</si>
  <si>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</si>
  <si>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</si>
  <si>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</si>
  <si>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</si>
  <si>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</si>
  <si>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</si>
  <si>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</si>
  <si>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</si>
  <si>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</si>
  <si>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</si>
  <si>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</si>
  <si>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</si>
  <si>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</si>
  <si>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</si>
  <si>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</si>
  <si>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</si>
  <si>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</si>
  <si>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</si>
  <si>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</si>
  <si>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</si>
  <si>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</si>
  <si>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</si>
  <si>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</si>
  <si>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</si>
  <si>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</si>
  <si>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</si>
  <si>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</si>
  <si>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</si>
  <si>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</si>
  <si>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</si>
  <si>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</si>
  <si>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</si>
  <si>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</si>
  <si>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</si>
  <si>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</si>
  <si>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</si>
  <si>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</si>
  <si>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</si>
  <si>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</si>
  <si>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</si>
  <si>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</si>
  <si>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</si>
  <si>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</si>
  <si>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</si>
  <si>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</si>
  <si>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</si>
  <si>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</si>
  <si>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</si>
  <si>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</si>
  <si>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</si>
  <si>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</si>
  <si>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</si>
  <si>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</si>
  <si>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</si>
  <si>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</si>
  <si>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</si>
  <si>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</si>
  <si>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</si>
  <si>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</si>
  <si>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</si>
  <si>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</si>
  <si>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</si>
  <si>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</si>
  <si>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</si>
  <si>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</si>
  <si>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</si>
  <si>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</si>
  <si>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</si>
  <si>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</si>
  <si>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</si>
  <si>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</si>
  <si>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</si>
  <si>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</si>
  <si>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</si>
  <si>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</si>
  <si>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</si>
  <si>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</si>
  <si>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</si>
  <si>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</si>
  <si>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</si>
  <si>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</si>
  <si>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</si>
  <si>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</si>
  <si>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</si>
  <si>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</si>
  <si>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</si>
  <si>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</si>
  <si>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</si>
  <si>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</si>
  <si>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</si>
  <si>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</si>
  <si>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</si>
  <si>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</si>
  <si>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</si>
  <si>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</si>
  <si>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</si>
  <si>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</si>
  <si>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</si>
  <si>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</si>
  <si>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</si>
  <si>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</si>
  <si>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</si>
  <si>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</si>
  <si>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</si>
  <si>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</si>
  <si>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</si>
  <si>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</si>
  <si>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</si>
  <si>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</si>
  <si>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</si>
  <si>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</si>
  <si>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</si>
  <si>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</si>
  <si>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</si>
  <si>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</si>
  <si>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</si>
  <si>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</si>
  <si>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</si>
  <si>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</si>
  <si>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</si>
  <si>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</si>
  <si>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</si>
  <si>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</si>
  <si>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</si>
  <si>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</si>
  <si>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</si>
  <si>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</si>
  <si>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</si>
  <si>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</si>
  <si>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</si>
  <si>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</si>
  <si>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</si>
  <si>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</si>
  <si>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</si>
  <si>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</si>
  <si>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</si>
  <si>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</si>
  <si>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</si>
  <si>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</si>
  <si>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</si>
  <si>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</si>
  <si>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</si>
  <si>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</si>
  <si>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</si>
  <si>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</si>
  <si>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</si>
  <si>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</si>
  <si>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</si>
  <si>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</si>
  <si>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</si>
  <si>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</si>
  <si>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</si>
  <si>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</si>
  <si>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</si>
  <si>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</si>
  <si>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</si>
  <si>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</si>
  <si>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</si>
  <si>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</si>
  <si>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</si>
  <si>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</si>
  <si>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</si>
  <si>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</si>
  <si>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</si>
  <si>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</si>
  <si>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</si>
  <si>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</si>
  <si>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</si>
  <si>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</si>
  <si>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</si>
  <si>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</si>
  <si>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</si>
  <si>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</si>
  <si>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</si>
  <si>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</si>
  <si>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</si>
  <si>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</si>
  <si>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</si>
  <si>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</si>
  <si>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</si>
  <si>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</si>
  <si>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</si>
  <si>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</si>
  <si>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</si>
  <si>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</si>
  <si>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</si>
  <si>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</si>
  <si>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</si>
  <si>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</si>
  <si>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</si>
  <si>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</si>
  <si>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</si>
  <si>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</si>
  <si>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</si>
  <si>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</si>
  <si>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</si>
  <si>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</si>
  <si>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</si>
  <si>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</si>
  <si>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</si>
  <si>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</si>
  <si>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</si>
  <si>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</si>
  <si>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</si>
  <si>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</si>
  <si>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</si>
  <si>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</si>
  <si>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</si>
  <si>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</si>
  <si>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</si>
  <si>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</si>
  <si>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</si>
  <si>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</si>
  <si>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</si>
  <si>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</si>
  <si>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</si>
  <si>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</si>
  <si>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</si>
  <si>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</si>
  <si>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</si>
  <si>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</si>
  <si>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</si>
  <si>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</si>
  <si>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</si>
  <si>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</si>
  <si>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</si>
  <si>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</si>
  <si>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</si>
  <si>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</si>
  <si>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</si>
  <si>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</si>
  <si>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</si>
  <si>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</si>
  <si>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</si>
  <si>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</si>
  <si>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</si>
  <si>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</si>
  <si>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</si>
  <si>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</si>
  <si>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</si>
  <si>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</si>
  <si>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</si>
  <si>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</si>
  <si>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</si>
  <si>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</si>
  <si>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</si>
  <si>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</si>
  <si>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</si>
  <si>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</si>
  <si>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</si>
  <si>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</si>
  <si>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</si>
  <si>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</si>
  <si>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</si>
  <si>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</si>
  <si>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</si>
  <si>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</si>
  <si>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</si>
  <si>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</si>
  <si>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</si>
  <si>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</si>
  <si>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</si>
  <si>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</si>
  <si>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</si>
  <si>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</si>
  <si>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</si>
  <si>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</si>
  <si>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</si>
  <si>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</si>
  <si>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</si>
  <si>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</si>
  <si>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</si>
  <si>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</si>
  <si>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</si>
  <si>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</si>
  <si>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</si>
  <si>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</si>
  <si>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</si>
  <si>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</si>
  <si>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</si>
  <si>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</si>
  <si>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</si>
  <si>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</si>
  <si>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</si>
  <si>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</si>
  <si>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</si>
  <si>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</si>
  <si>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</si>
  <si>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</si>
  <si>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</si>
  <si>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</si>
  <si>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</si>
  <si>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</si>
  <si>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</si>
  <si>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</si>
  <si>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</si>
  <si>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</si>
  <si>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</si>
  <si>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</si>
  <si>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</si>
  <si>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</si>
  <si>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</si>
  <si>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</si>
  <si>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</si>
  <si>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</si>
  <si>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</si>
  <si>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</si>
  <si>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</si>
  <si>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</si>
  <si>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</si>
  <si>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</si>
  <si>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</si>
  <si>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</si>
  <si>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</si>
  <si>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</si>
  <si>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</si>
  <si>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</si>
  <si>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</si>
  <si>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</si>
  <si>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</si>
  <si>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</si>
  <si>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</si>
  <si>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</si>
  <si>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</si>
  <si>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</si>
  <si>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</si>
  <si>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</si>
  <si>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</si>
  <si>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</si>
  <si>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</si>
  <si>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</si>
  <si>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</si>
  <si>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</si>
  <si>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</si>
  <si>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</si>
  <si>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</si>
  <si>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</si>
  <si>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</si>
  <si>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</si>
  <si>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</si>
  <si>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</si>
  <si>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</si>
  <si>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</si>
  <si>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</si>
  <si>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</si>
  <si>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</si>
  <si>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</si>
  <si>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</si>
  <si>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</si>
  <si>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</si>
  <si>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</si>
  <si>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</si>
  <si>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</si>
  <si>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</si>
  <si>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</si>
  <si>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</si>
  <si>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</si>
  <si>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</si>
  <si>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</si>
  <si>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</si>
  <si>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</si>
  <si>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</si>
  <si>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</si>
  <si>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</si>
  <si>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</si>
  <si>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</si>
  <si>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</si>
  <si>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</si>
  <si>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</si>
  <si>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</si>
  <si>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</si>
  <si>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</si>
  <si>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</si>
  <si>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</si>
  <si>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</si>
  <si>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</si>
  <si>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</si>
  <si>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</si>
  <si>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</si>
  <si>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</si>
  <si>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</si>
  <si>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</si>
  <si>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</si>
  <si>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</si>
  <si>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</si>
  <si>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</si>
  <si>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</si>
  <si>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</si>
  <si>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</si>
  <si>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</si>
  <si>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</si>
  <si>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</si>
  <si>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</si>
  <si>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</si>
  <si>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</si>
  <si>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</si>
  <si>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</si>
  <si>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</si>
  <si>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</si>
  <si>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</si>
  <si>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</si>
  <si>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</si>
  <si>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</si>
  <si>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</si>
  <si>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</si>
  <si>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</si>
  <si>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</si>
  <si>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</si>
  <si>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</si>
  <si>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</si>
  <si>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</si>
  <si>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</si>
  <si>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</si>
  <si>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</si>
  <si>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</si>
  <si>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</si>
  <si>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</si>
  <si>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</si>
  <si>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</si>
  <si>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</si>
  <si>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</si>
  <si>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</si>
  <si>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</si>
  <si>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</si>
  <si>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</si>
  <si>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</si>
  <si>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</si>
  <si>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</si>
  <si>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</si>
  <si>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</si>
  <si>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</si>
  <si>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</si>
  <si>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</si>
  <si>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</si>
  <si>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</si>
  <si>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</si>
  <si>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</si>
  <si>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</si>
  <si>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</si>
  <si>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</si>
  <si>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</si>
  <si>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</si>
  <si>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</si>
  <si>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</si>
  <si>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</si>
  <si>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</si>
  <si>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</si>
  <si>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</si>
  <si>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</si>
  <si>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</si>
  <si>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</si>
  <si>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</si>
  <si>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</si>
  <si>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</si>
  <si>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</si>
  <si>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</si>
  <si>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</si>
  <si>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</si>
  <si>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</si>
  <si>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</si>
  <si>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</si>
  <si>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</si>
  <si>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</si>
  <si>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</si>
  <si>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</si>
  <si>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</si>
  <si>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</si>
  <si>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</si>
  <si>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</si>
  <si>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</si>
  <si>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</si>
  <si>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</si>
  <si>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</si>
  <si>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</si>
  <si>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</si>
  <si>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</si>
  <si>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</si>
  <si>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</si>
  <si>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</si>
  <si>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</si>
  <si>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</si>
  <si>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</si>
  <si>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</si>
  <si>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</si>
  <si>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</si>
  <si>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</si>
  <si>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</si>
  <si>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</si>
  <si>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</si>
  <si>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</si>
  <si>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</si>
  <si>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</si>
  <si>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</si>
  <si>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</si>
  <si>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</si>
  <si>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</si>
  <si>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</si>
  <si>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</si>
  <si>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</si>
  <si>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</si>
  <si>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</si>
  <si>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</si>
  <si>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</si>
  <si>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</si>
  <si>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</si>
  <si>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</si>
  <si>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</si>
  <si>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</si>
  <si>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</si>
  <si>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</si>
  <si>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</si>
  <si>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</si>
  <si>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</si>
  <si>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</si>
  <si>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</si>
  <si>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</si>
  <si>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</si>
  <si>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</si>
  <si>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</si>
  <si>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</si>
  <si>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</si>
  <si>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</si>
  <si>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</si>
  <si>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</si>
  <si>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</si>
  <si>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</si>
  <si>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</si>
  <si>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</si>
  <si>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</si>
  <si>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</si>
  <si>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</si>
  <si>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</si>
  <si>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</si>
  <si>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</si>
  <si>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</si>
  <si>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</si>
  <si>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</si>
  <si>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</si>
  <si>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</si>
  <si>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</si>
  <si>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</si>
  <si>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</si>
  <si>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</si>
  <si>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</si>
  <si>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</si>
  <si>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</si>
  <si>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</si>
  <si>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</si>
  <si>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</si>
  <si>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</si>
  <si>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</si>
  <si>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</si>
  <si>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</si>
  <si>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</si>
  <si>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</si>
  <si>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</si>
  <si>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</si>
  <si>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</si>
  <si>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</si>
  <si>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</si>
  <si>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</si>
  <si>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</si>
  <si>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</si>
  <si>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</si>
  <si>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</si>
  <si>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</si>
  <si>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</si>
  <si>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</si>
  <si>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</si>
  <si>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</si>
  <si>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</si>
  <si>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</si>
  <si>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</si>
  <si>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</si>
  <si>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</si>
  <si>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</si>
  <si>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</si>
  <si>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</si>
  <si>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</si>
  <si>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</si>
  <si>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</si>
  <si>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</si>
  <si>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</si>
  <si>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</si>
  <si>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</si>
  <si>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</si>
  <si>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</si>
  <si>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</si>
  <si>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</si>
  <si>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</si>
  <si>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</si>
  <si>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</si>
  <si>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</si>
  <si>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</si>
  <si>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</si>
  <si>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</si>
  <si>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</si>
  <si>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</si>
  <si>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</si>
  <si>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</si>
  <si>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</si>
  <si>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</si>
  <si>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</si>
  <si>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</si>
  <si>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</si>
  <si>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</si>
  <si>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</si>
  <si>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</si>
  <si>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</si>
  <si>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</si>
  <si>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</si>
  <si>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</si>
  <si>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</si>
  <si>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</si>
  <si>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</si>
  <si>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</si>
  <si>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</si>
  <si>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</si>
  <si>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</si>
  <si>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</si>
  <si>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</si>
  <si>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</si>
  <si>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</si>
  <si>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</si>
  <si>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</si>
  <si>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</si>
  <si>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</si>
  <si>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</si>
  <si>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</si>
  <si>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</si>
  <si>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</si>
  <si>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</si>
  <si>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</si>
  <si>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</si>
  <si>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</si>
  <si>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</si>
  <si>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</si>
  <si>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</si>
  <si>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</si>
  <si>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</si>
  <si>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</si>
  <si>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</si>
  <si>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</si>
  <si>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</si>
  <si>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</si>
  <si>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</si>
  <si>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</si>
  <si>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</si>
  <si>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</si>
  <si>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</si>
  <si>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</si>
  <si>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</si>
  <si>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</si>
  <si>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</si>
  <si>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</si>
  <si>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</si>
  <si>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</si>
  <si>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</si>
  <si>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</si>
  <si>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</si>
  <si>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</si>
  <si>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</si>
  <si>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</si>
  <si>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</si>
  <si>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</si>
  <si>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</si>
  <si>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</si>
  <si>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</si>
  <si>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</si>
  <si>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</si>
  <si>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</si>
  <si>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</si>
  <si>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</si>
  <si>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</si>
  <si>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</si>
  <si>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</si>
  <si>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</si>
  <si>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</si>
  <si>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</si>
  <si>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</si>
  <si>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</si>
  <si>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</si>
  <si>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</si>
  <si>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</si>
  <si>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</si>
  <si>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</si>
  <si>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</si>
  <si>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</si>
  <si>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</si>
  <si>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</si>
  <si>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</si>
  <si>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</si>
  <si>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</si>
  <si>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</si>
  <si>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</si>
  <si>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</si>
  <si>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</si>
  <si>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</si>
  <si>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</si>
  <si>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</si>
  <si>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</si>
  <si>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</si>
  <si>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</si>
  <si>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</si>
  <si>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</si>
  <si>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</si>
  <si>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</si>
  <si>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</si>
  <si>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</si>
  <si>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</si>
  <si>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</si>
  <si>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</si>
  <si>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</si>
  <si>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</si>
  <si>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</si>
  <si>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</si>
  <si>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</si>
  <si>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</si>
  <si>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</si>
  <si>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</si>
  <si>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</si>
  <si>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</si>
  <si>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</si>
  <si>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</si>
  <si>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</si>
  <si>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</si>
  <si>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</si>
  <si>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</si>
  <si>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</si>
  <si>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</si>
  <si>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</si>
  <si>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</si>
  <si>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</si>
  <si>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</si>
  <si>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</si>
  <si>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</si>
  <si>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</si>
  <si>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</si>
  <si>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</si>
  <si>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</si>
  <si>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</si>
  <si>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</si>
  <si>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</si>
  <si>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</si>
  <si>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</si>
  <si>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</si>
  <si>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</si>
  <si>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</si>
  <si>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</si>
  <si>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</si>
  <si>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</si>
  <si>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</si>
  <si>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</si>
  <si>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</si>
  <si>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</si>
  <si>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</si>
  <si>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</si>
  <si>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</si>
  <si>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</si>
  <si>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</si>
  <si>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</si>
  <si>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</si>
  <si>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</si>
  <si>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</si>
  <si>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</si>
  <si>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</si>
  <si>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</si>
  <si>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</si>
  <si>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</si>
  <si>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</si>
  <si>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</si>
  <si>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</si>
  <si>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</si>
  <si>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</si>
  <si>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</si>
  <si>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</si>
  <si>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</si>
  <si>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</si>
  <si>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</si>
  <si>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</si>
  <si>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</si>
  <si>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</si>
  <si>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</si>
  <si>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</si>
  <si>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</si>
  <si>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</si>
  <si>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</si>
  <si>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</si>
  <si>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</si>
  <si>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</si>
  <si>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</si>
  <si>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</si>
  <si>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</si>
  <si>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</si>
  <si>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</si>
  <si>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</si>
  <si>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</si>
  <si>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</si>
  <si>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</si>
  <si>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</si>
  <si>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</si>
  <si>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</si>
  <si>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</si>
  <si>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</si>
  <si>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</si>
  <si>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</si>
  <si>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</si>
  <si>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</si>
  <si>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</si>
  <si>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</si>
  <si>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</si>
  <si>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</si>
  <si>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</si>
  <si>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</si>
  <si>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</si>
  <si>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</si>
  <si>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</si>
  <si>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</si>
  <si>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</si>
  <si>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</si>
  <si>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</si>
  <si>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</si>
  <si>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</si>
  <si>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</si>
  <si>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</si>
  <si>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</si>
  <si>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</si>
  <si>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</si>
  <si>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</si>
  <si>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</si>
  <si>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</si>
  <si>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</si>
  <si>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</si>
  <si>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</si>
  <si>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</si>
  <si>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</si>
  <si>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</si>
  <si>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</si>
  <si>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</si>
  <si>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</si>
  <si>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</si>
  <si>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</si>
  <si>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</si>
  <si>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</si>
  <si>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</si>
  <si>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</si>
  <si>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</si>
  <si>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</si>
  <si>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</si>
  <si>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</si>
  <si>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</si>
  <si>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</si>
  <si>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</si>
  <si>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</si>
  <si>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</si>
  <si>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</si>
  <si>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</si>
  <si>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</si>
  <si>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</si>
  <si>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</si>
  <si>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</si>
  <si>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</si>
  <si>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</si>
  <si>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</si>
  <si>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</si>
  <si>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</si>
  <si>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</si>
  <si>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</si>
  <si>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</si>
  <si>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</si>
  <si>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</si>
  <si>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</si>
  <si>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</si>
  <si>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</si>
  <si>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</si>
  <si>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</si>
  <si>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</si>
  <si>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</si>
  <si>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</si>
  <si>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</si>
  <si>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</si>
  <si>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</si>
  <si>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</si>
  <si>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</si>
  <si>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</si>
  <si>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</si>
  <si>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</si>
  <si>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</si>
  <si>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</si>
  <si>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</si>
  <si>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</si>
  <si>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</si>
  <si>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</si>
  <si>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</si>
  <si>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</si>
  <si>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</si>
  <si>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</si>
  <si>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</si>
  <si>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</si>
  <si>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</si>
  <si>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</si>
  <si>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</si>
  <si>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</si>
  <si>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</si>
  <si>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</si>
  <si>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</si>
  <si>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</si>
  <si>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</si>
  <si>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</si>
  <si>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</si>
  <si>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</si>
  <si>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</si>
  <si>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</si>
  <si>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</si>
  <si>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</si>
  <si>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</si>
  <si>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</si>
  <si>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</si>
  <si>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</si>
  <si>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</si>
  <si>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</si>
  <si>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</si>
  <si>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</si>
  <si>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</si>
  <si>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</si>
  <si>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</si>
  <si>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</si>
  <si>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</si>
  <si>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</si>
  <si>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</si>
  <si>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</si>
  <si>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</si>
  <si>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</si>
  <si>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</si>
  <si>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</si>
  <si>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</si>
  <si>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</si>
  <si>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</si>
  <si>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</si>
  <si>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</si>
  <si>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</si>
  <si>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</si>
  <si>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</si>
  <si>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</si>
  <si>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</si>
  <si>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</si>
  <si>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</si>
  <si>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</si>
  <si>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</si>
  <si>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</si>
  <si>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</si>
  <si>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</si>
  <si>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</si>
  <si>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</si>
  <si>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</si>
  <si>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</si>
  <si>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</si>
  <si>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</si>
  <si>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</si>
  <si>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</si>
  <si>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</si>
  <si>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</si>
  <si>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</si>
  <si>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</si>
  <si>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</si>
  <si>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</si>
  <si>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</si>
  <si>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</si>
  <si>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</si>
  <si>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</si>
  <si>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</si>
  <si>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</si>
  <si>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</si>
  <si>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</si>
  <si>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</si>
  <si>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</si>
  <si>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</si>
  <si>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</si>
  <si>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</si>
  <si>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</si>
  <si>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</si>
  <si>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</si>
  <si>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</si>
  <si>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</si>
  <si>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</si>
  <si>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</si>
  <si>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</si>
  <si>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</si>
  <si>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</si>
  <si>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</si>
  <si>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</si>
  <si>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</si>
  <si>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</si>
  <si>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</si>
  <si>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</si>
  <si>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</si>
  <si>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</si>
  <si>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</si>
  <si>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</si>
  <si>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</si>
  <si>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</si>
  <si>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</si>
  <si>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</si>
  <si>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</si>
  <si>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</si>
  <si>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</si>
  <si>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</si>
  <si>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</si>
  <si>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</si>
  <si>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</si>
  <si>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</si>
  <si>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</si>
  <si>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</si>
  <si>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</si>
  <si>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</si>
  <si>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</si>
  <si>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</si>
  <si>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</si>
  <si>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</si>
  <si>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</si>
  <si>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</si>
  <si>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</si>
  <si>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</si>
  <si>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</si>
  <si>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</si>
  <si>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</si>
  <si>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</si>
  <si>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</si>
  <si>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</si>
  <si>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</si>
  <si>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</si>
  <si>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</si>
  <si>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</si>
  <si>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</si>
  <si>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</si>
  <si>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</si>
  <si>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</si>
  <si>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</si>
  <si>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</si>
  <si>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</si>
  <si>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</si>
  <si>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</si>
  <si>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</si>
  <si>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</si>
  <si>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</si>
  <si>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</si>
  <si>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</si>
  <si>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</si>
  <si>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</si>
  <si>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</si>
  <si>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</si>
  <si>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</si>
  <si>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</si>
  <si>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</si>
  <si>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</si>
  <si>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</si>
  <si>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</si>
  <si>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</si>
  <si>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</si>
  <si>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</si>
  <si>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</si>
  <si>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</si>
  <si>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</si>
  <si>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</si>
  <si>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</si>
  <si>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</si>
  <si>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</si>
  <si>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</si>
  <si>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</si>
  <si>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</si>
  <si>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</si>
  <si>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</si>
  <si>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</si>
  <si>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</si>
  <si>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</si>
  <si>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</si>
  <si>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</si>
  <si>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</si>
  <si>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</si>
  <si>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</si>
  <si>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</si>
  <si>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</si>
  <si>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</si>
  <si>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</si>
  <si>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</si>
  <si>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</si>
  <si>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</si>
  <si>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</si>
  <si>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</si>
  <si>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</si>
  <si>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</si>
  <si>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</si>
  <si>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</si>
  <si>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</si>
  <si>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</si>
  <si>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</si>
  <si>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</si>
  <si>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</si>
  <si>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</si>
  <si>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</si>
  <si>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</si>
  <si>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</si>
  <si>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</si>
  <si>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</si>
  <si>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</si>
  <si>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</si>
  <si>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</si>
  <si>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</si>
  <si>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</si>
  <si>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</si>
  <si>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</si>
  <si>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</si>
  <si>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</si>
  <si>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</si>
  <si>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</si>
  <si>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</si>
  <si>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</si>
  <si>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</si>
  <si>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</si>
  <si>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</si>
  <si>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</si>
  <si>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</si>
  <si>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</si>
  <si>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</si>
  <si>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</si>
  <si>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</si>
  <si>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</si>
  <si>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</si>
  <si>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</si>
  <si>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</si>
  <si>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</si>
  <si>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</si>
  <si>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</si>
  <si>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</si>
  <si>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</si>
  <si>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</si>
  <si>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</si>
  <si>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</si>
  <si>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</si>
  <si>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</si>
  <si>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</si>
  <si>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</si>
  <si>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</si>
  <si>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</si>
  <si>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</si>
  <si>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</si>
  <si>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</si>
  <si>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</si>
  <si>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</si>
  <si>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</si>
  <si>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</si>
  <si>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</si>
  <si>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</si>
  <si>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</si>
  <si>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</si>
  <si>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</si>
  <si>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</si>
  <si>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</si>
  <si>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</si>
  <si>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</si>
  <si>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</si>
  <si>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</si>
  <si>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</si>
  <si>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</si>
  <si>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</si>
  <si>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</si>
  <si>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</si>
  <si>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</si>
  <si>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</si>
  <si>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</si>
  <si>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</si>
  <si>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</si>
  <si>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</si>
  <si>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</si>
  <si>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</si>
  <si>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</si>
  <si>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</si>
  <si>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</si>
  <si>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</si>
  <si>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</si>
  <si>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</si>
  <si>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</si>
  <si>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</si>
  <si>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</si>
  <si>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</si>
  <si>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</si>
  <si>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</si>
  <si>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</si>
  <si>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</si>
  <si>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</si>
  <si>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</si>
  <si>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</si>
  <si>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</si>
  <si>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</si>
  <si>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</si>
  <si>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</si>
  <si>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</si>
  <si>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</si>
  <si>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</si>
  <si>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</si>
  <si>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</si>
  <si>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</si>
  <si>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</si>
  <si>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</si>
  <si>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</si>
  <si>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</si>
  <si>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</si>
  <si>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</si>
  <si>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</si>
  <si>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</si>
  <si>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</si>
  <si>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</si>
  <si>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</si>
  <si>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</si>
  <si>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</si>
  <si>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</si>
  <si>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</si>
  <si>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</si>
  <si>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</si>
  <si>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</si>
  <si>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</si>
  <si>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</si>
  <si>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</si>
  <si>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</si>
  <si>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</si>
  <si>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</si>
  <si>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</si>
  <si>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</si>
  <si>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</si>
  <si>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</si>
  <si>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</si>
  <si>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</si>
  <si>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</si>
  <si>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</si>
  <si>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</si>
  <si>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</si>
  <si>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</si>
  <si>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</si>
  <si>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</si>
  <si>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</si>
  <si>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</si>
  <si>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</si>
  <si>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</si>
  <si>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</si>
  <si>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</si>
  <si>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</si>
  <si>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</si>
  <si>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</si>
  <si>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</si>
  <si>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</si>
  <si>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</si>
  <si>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</si>
  <si>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</si>
  <si>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</si>
  <si>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</si>
  <si>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</si>
  <si>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</si>
  <si>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</si>
  <si>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</si>
  <si>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</si>
  <si>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</si>
  <si>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</si>
  <si>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</si>
  <si>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</si>
  <si>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</si>
  <si>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</si>
  <si>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</si>
  <si>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</si>
  <si>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</si>
  <si>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</si>
  <si>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</si>
  <si>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</si>
  <si>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</si>
  <si>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</si>
  <si>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</si>
  <si>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</si>
  <si>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</si>
  <si>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</si>
  <si>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</si>
  <si>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</si>
  <si>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</si>
  <si>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</si>
  <si>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</si>
  <si>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</si>
  <si>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</si>
  <si>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</si>
  <si>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</si>
  <si>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</si>
  <si>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</si>
  <si>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</si>
  <si>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</si>
  <si>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</si>
  <si>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</si>
  <si>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</si>
  <si>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</si>
  <si>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</si>
  <si>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</si>
  <si>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</si>
  <si>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</si>
  <si>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</si>
  <si>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</si>
  <si>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</si>
  <si>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</si>
  <si>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</si>
  <si>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</si>
  <si>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</si>
  <si>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</si>
  <si>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</si>
  <si>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</si>
  <si>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</si>
  <si>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</si>
  <si>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</si>
  <si>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</si>
  <si>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</si>
  <si>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</si>
  <si>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</si>
  <si>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</si>
  <si>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</si>
  <si>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</si>
  <si>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</si>
  <si>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</si>
  <si>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</si>
  <si>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</si>
  <si>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</si>
  <si>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</si>
  <si>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</si>
  <si>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</si>
  <si>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</si>
  <si>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</si>
  <si>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</si>
  <si>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</si>
  <si>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</si>
  <si>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</si>
  <si>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</si>
  <si>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</si>
  <si>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</si>
  <si>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</si>
  <si>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</si>
  <si>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</si>
  <si>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</si>
  <si>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</si>
  <si>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</si>
  <si>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</si>
  <si>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</si>
  <si>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</si>
  <si>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</si>
  <si>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</si>
  <si>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</si>
  <si>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</si>
  <si>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</si>
  <si>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</si>
  <si>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</si>
  <si>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</si>
  <si>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</si>
  <si>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</si>
  <si>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</si>
  <si>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</si>
  <si>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</si>
  <si>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</si>
  <si>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</si>
  <si>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</si>
  <si>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</si>
  <si>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</si>
  <si>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</si>
  <si>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</si>
  <si>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</si>
  <si>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</si>
  <si>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</si>
  <si>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</si>
  <si>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</si>
  <si>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</si>
  <si>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</si>
  <si>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</si>
  <si>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</si>
  <si>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</si>
  <si>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</si>
  <si>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</si>
  <si>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</si>
  <si>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</si>
  <si>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</si>
  <si>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</si>
  <si>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</si>
  <si>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</si>
  <si>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</si>
  <si>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</si>
  <si>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</si>
  <si>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</si>
  <si>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</si>
  <si>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</si>
  <si>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</si>
  <si>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</si>
  <si>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</si>
  <si>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</si>
  <si>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</si>
  <si>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</si>
  <si>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</si>
  <si>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</si>
  <si>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</si>
  <si>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</si>
  <si>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</si>
  <si>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</si>
  <si>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</si>
  <si>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</si>
  <si>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</si>
  <si>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</si>
  <si>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</si>
  <si>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</si>
  <si>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</si>
  <si>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</si>
  <si>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</si>
  <si>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</si>
  <si>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</si>
  <si>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</si>
  <si>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</si>
  <si>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</si>
  <si>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</si>
  <si>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</si>
  <si>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</si>
  <si>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</si>
  <si>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</si>
  <si>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</si>
  <si>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</si>
  <si>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</si>
  <si>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</si>
  <si>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</si>
  <si>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</si>
  <si>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</si>
  <si>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</si>
  <si>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</si>
  <si>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</si>
  <si>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</si>
  <si>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</si>
  <si>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</si>
  <si>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</si>
  <si>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</si>
  <si>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</si>
  <si>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</si>
  <si>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</si>
  <si>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</si>
  <si>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</si>
  <si>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</si>
  <si>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</si>
  <si>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</si>
  <si>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</si>
  <si>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</si>
  <si>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</si>
  <si>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</si>
  <si>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</si>
  <si>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</si>
  <si>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</si>
  <si>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</si>
  <si>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</si>
  <si>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</si>
  <si>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</si>
  <si>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</si>
  <si>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</si>
  <si>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</si>
  <si>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</si>
  <si>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</si>
  <si>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</si>
  <si>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</si>
  <si>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</si>
  <si>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</si>
  <si>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</si>
  <si>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</si>
  <si>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</si>
  <si>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</si>
  <si>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</si>
  <si>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</si>
  <si>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</si>
  <si>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</si>
  <si>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</si>
  <si>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</si>
  <si>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</si>
  <si>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</si>
  <si>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</si>
  <si>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</si>
  <si>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</si>
  <si>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</si>
  <si>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</si>
  <si>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</si>
  <si>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</si>
  <si>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</si>
  <si>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</si>
  <si>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</si>
  <si>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</si>
  <si>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</si>
  <si>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</si>
  <si>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</si>
  <si>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</si>
  <si>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</si>
  <si>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</si>
  <si>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</si>
  <si>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</si>
  <si>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</si>
  <si>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</si>
  <si>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</si>
  <si>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</si>
  <si>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</si>
  <si>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</si>
  <si>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</si>
  <si>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</si>
  <si>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</si>
  <si>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</si>
  <si>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</si>
  <si>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</si>
  <si>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</si>
  <si>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</si>
  <si>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</si>
  <si>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</si>
  <si>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</si>
  <si>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</si>
  <si>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</si>
  <si>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</si>
  <si>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</si>
  <si>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</si>
  <si>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</si>
  <si>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</si>
  <si>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</si>
  <si>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</si>
  <si>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</si>
  <si>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</si>
  <si>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</si>
  <si>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</si>
  <si>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</si>
  <si>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</si>
  <si>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</si>
  <si>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</si>
  <si>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</si>
  <si>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</si>
  <si>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</si>
  <si>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</si>
  <si>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</si>
  <si>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</si>
  <si>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</si>
  <si>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</si>
  <si>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</si>
  <si>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</si>
  <si>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</si>
  <si>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</si>
  <si>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</si>
  <si>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</si>
  <si>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</si>
  <si>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</si>
  <si>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</si>
  <si>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</si>
  <si>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</si>
  <si>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</si>
  <si>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</si>
  <si>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</si>
  <si>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</si>
  <si>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</si>
  <si>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</si>
  <si>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</si>
  <si>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</si>
  <si>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</si>
  <si>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</si>
  <si>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</si>
  <si>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</si>
  <si>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</si>
  <si>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</si>
  <si>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</si>
  <si>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</si>
  <si>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</si>
  <si>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</si>
  <si>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</si>
  <si>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</si>
  <si>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</si>
  <si>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</si>
  <si>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</si>
  <si>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</si>
  <si>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</si>
  <si>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</si>
  <si>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</si>
  <si>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</si>
  <si>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</si>
  <si>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</si>
  <si>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</si>
  <si>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</si>
  <si>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</si>
  <si>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</si>
  <si>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</si>
  <si>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</si>
  <si>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</si>
  <si>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</si>
  <si>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</si>
  <si>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</si>
  <si>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</si>
  <si>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</si>
  <si>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</si>
  <si>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</si>
  <si>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</si>
  <si>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</si>
  <si>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</si>
  <si>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</si>
  <si>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</si>
  <si>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</si>
  <si>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</si>
  <si>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</si>
  <si>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</si>
  <si>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</si>
  <si>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</si>
  <si>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</si>
  <si>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</si>
  <si>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</si>
  <si>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</si>
  <si>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</si>
  <si>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</si>
  <si>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</si>
  <si>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</si>
  <si>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</si>
  <si>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</si>
  <si>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</si>
  <si>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</si>
  <si>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</si>
  <si>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</si>
  <si>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</si>
  <si>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</si>
  <si>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</si>
  <si>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</si>
  <si>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</si>
  <si>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</si>
  <si>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</si>
  <si>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</si>
  <si>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</si>
  <si>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</si>
  <si>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</si>
  <si>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</si>
  <si>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</si>
  <si>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</si>
  <si>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</si>
  <si>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</si>
  <si>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</si>
  <si>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</si>
  <si>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</si>
  <si>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</si>
  <si>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</si>
  <si>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</si>
  <si>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</si>
  <si>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</si>
  <si>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</si>
  <si>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</si>
  <si>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</si>
  <si>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</si>
  <si>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</si>
  <si>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</si>
  <si>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</si>
  <si>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</si>
  <si>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</si>
  <si>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</si>
  <si>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</si>
  <si>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</si>
  <si>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</si>
  <si>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</si>
  <si>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</si>
  <si>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</si>
  <si>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</si>
  <si>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</si>
  <si>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</si>
  <si>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</si>
  <si>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</si>
  <si>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</si>
  <si>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</si>
  <si>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</si>
  <si>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</si>
  <si>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</si>
  <si>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</si>
  <si>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</si>
  <si>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</si>
  <si>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</si>
  <si>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</si>
  <si>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</si>
  <si>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</si>
  <si>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</si>
  <si>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</si>
  <si>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</si>
  <si>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</si>
  <si>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</si>
  <si>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</si>
  <si>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</si>
  <si>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</si>
  <si>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</si>
  <si>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</si>
  <si>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</si>
  <si>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</si>
  <si>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</si>
  <si>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</si>
  <si>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</si>
  <si>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</si>
  <si>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</si>
  <si>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</si>
  <si>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</si>
  <si>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</si>
  <si>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</si>
  <si>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</si>
  <si>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</si>
  <si>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</si>
  <si>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</si>
  <si>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</si>
  <si>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</si>
  <si>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</si>
  <si>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</si>
  <si>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</si>
  <si>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</si>
  <si>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</si>
  <si>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</si>
  <si>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</si>
  <si>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</si>
  <si>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</si>
  <si>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</si>
  <si>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</si>
  <si>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</si>
  <si>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</si>
  <si>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</si>
  <si>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</si>
  <si>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</si>
  <si>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</si>
  <si>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</si>
  <si>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</si>
  <si>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</si>
  <si>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</si>
  <si>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</si>
  <si>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</si>
  <si>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</si>
  <si>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</si>
  <si>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</si>
  <si>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</si>
  <si>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</si>
  <si>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</si>
  <si>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</si>
  <si>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</si>
  <si>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</si>
  <si>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</si>
  <si>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</si>
  <si>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</si>
  <si>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</si>
  <si>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</si>
  <si>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</si>
  <si>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</si>
  <si>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</si>
  <si>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</si>
  <si>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</si>
  <si>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</si>
  <si>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</si>
  <si>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</si>
  <si>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</si>
  <si>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</si>
  <si>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</si>
  <si>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</si>
  <si>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</si>
  <si>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</si>
  <si>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</si>
  <si>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</si>
  <si>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</si>
  <si>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</si>
  <si>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</si>
  <si>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</si>
  <si>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</si>
  <si>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</si>
  <si>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</si>
  <si>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</si>
  <si>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</si>
  <si>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</si>
  <si>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</si>
  <si>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</si>
  <si>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</si>
  <si>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</si>
  <si>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</si>
  <si>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</si>
  <si>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</si>
  <si>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</si>
  <si>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</si>
  <si>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</si>
  <si>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</si>
  <si>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</si>
  <si>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</si>
  <si>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</si>
  <si>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</si>
  <si>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</si>
  <si>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</si>
  <si>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</si>
  <si>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</si>
  <si>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</si>
  <si>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</si>
  <si>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</si>
  <si>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</si>
  <si>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</si>
  <si>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</si>
  <si>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</si>
  <si>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</si>
  <si>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</si>
  <si>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</si>
  <si>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</si>
  <si>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</si>
  <si>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</si>
  <si>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</si>
  <si>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</si>
  <si>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</si>
  <si>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</si>
  <si>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</si>
  <si>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</si>
  <si>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</si>
  <si>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</si>
  <si>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</si>
  <si>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</si>
  <si>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</si>
  <si>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</si>
  <si>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</si>
  <si>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</si>
  <si>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</si>
  <si>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</si>
  <si>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</si>
  <si>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</si>
  <si>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</si>
  <si>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</si>
  <si>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</si>
  <si>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</si>
  <si>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</si>
  <si>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</si>
  <si>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</si>
  <si>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</si>
  <si>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</si>
  <si>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</si>
  <si>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</si>
  <si>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</si>
  <si>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</si>
  <si>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</si>
  <si>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</si>
  <si>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</si>
  <si>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</si>
  <si>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</si>
  <si>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</si>
  <si>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</si>
  <si>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</si>
  <si>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</si>
  <si>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</si>
  <si>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</si>
  <si>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</si>
  <si>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</si>
  <si>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</si>
  <si>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</si>
  <si>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</si>
  <si>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</si>
  <si>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</si>
  <si>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</si>
  <si>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</si>
  <si>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</si>
  <si>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</si>
  <si>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</si>
  <si>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</si>
  <si>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</si>
  <si>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</si>
  <si>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</si>
  <si>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</si>
  <si>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</si>
  <si>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</si>
  <si>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</si>
  <si>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</si>
  <si>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</si>
  <si>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</si>
  <si>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</si>
  <si>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</si>
  <si>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</si>
  <si>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</si>
  <si>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</si>
  <si>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</si>
  <si>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</si>
  <si>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</si>
  <si>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</si>
  <si>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</si>
  <si>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</si>
  <si>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</si>
  <si>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</si>
  <si>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</si>
  <si>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</si>
  <si>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</si>
  <si>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</si>
  <si>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</si>
  <si>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</si>
  <si>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</si>
  <si>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</si>
  <si>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</si>
  <si>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</si>
  <si>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</si>
  <si>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</si>
  <si>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</si>
  <si>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</si>
  <si>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</si>
  <si>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</si>
  <si>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</si>
  <si>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</si>
  <si>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</si>
  <si>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</si>
  <si>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</si>
  <si>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</si>
  <si>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</si>
  <si>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</si>
  <si>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</si>
  <si>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</si>
  <si>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</si>
  <si>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</si>
  <si>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</si>
  <si>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</si>
  <si>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</si>
  <si>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</si>
  <si>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</si>
  <si>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</si>
  <si>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</si>
  <si>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</si>
  <si>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</si>
  <si>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</si>
  <si>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</si>
  <si>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</si>
  <si>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</si>
  <si>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</si>
  <si>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</si>
  <si>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</si>
  <si>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</si>
  <si>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</si>
  <si>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</si>
  <si>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</si>
  <si>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</si>
  <si>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</si>
  <si>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</si>
  <si>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</si>
  <si>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</si>
  <si>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</si>
  <si>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</si>
  <si>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</si>
  <si>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</si>
  <si>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</si>
  <si>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</si>
  <si>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</si>
  <si>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</si>
  <si>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</si>
  <si>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</si>
  <si>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</si>
  <si>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</si>
  <si>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</si>
  <si>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</si>
  <si>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</si>
  <si>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</si>
  <si>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</si>
  <si>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</si>
  <si>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</si>
  <si>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</si>
  <si>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</si>
  <si>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</si>
  <si>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</si>
  <si>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</si>
  <si>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</si>
  <si>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</si>
  <si>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</si>
  <si>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</si>
  <si>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</si>
  <si>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</si>
  <si>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</si>
  <si>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</si>
  <si>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</si>
  <si>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</si>
  <si>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</si>
  <si>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</si>
  <si>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</si>
  <si>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</si>
  <si>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</si>
  <si>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</si>
  <si>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</si>
  <si>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</si>
  <si>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</si>
  <si>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</si>
  <si>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</si>
  <si>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</si>
  <si>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</si>
  <si>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</si>
  <si>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</si>
  <si>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</si>
  <si>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</si>
  <si>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</si>
  <si>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</si>
  <si>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</si>
  <si>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</si>
  <si>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</si>
  <si>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</si>
  <si>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</si>
  <si>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</si>
  <si>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</si>
  <si>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</si>
  <si>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</si>
  <si>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</si>
  <si>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</si>
  <si>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</si>
  <si>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</si>
  <si>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</si>
  <si>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</si>
  <si>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</si>
  <si>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</si>
  <si>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</si>
  <si>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</si>
  <si>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</si>
  <si>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</si>
  <si>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</si>
  <si>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</si>
  <si>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</si>
  <si>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</si>
  <si>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</si>
  <si>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</si>
  <si>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</si>
  <si>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</si>
  <si>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</si>
  <si>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</si>
  <si>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</si>
  <si>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</si>
  <si>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</si>
  <si>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</si>
  <si>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</si>
  <si>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</si>
  <si>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</si>
  <si>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</si>
  <si>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</si>
  <si>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</si>
  <si>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</si>
  <si>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</si>
  <si>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</si>
  <si>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</si>
  <si>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</si>
  <si>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</si>
  <si>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</si>
  <si>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</si>
  <si>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</si>
  <si>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</si>
  <si>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</si>
  <si>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</si>
  <si>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</si>
  <si>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</si>
  <si>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</si>
  <si>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</si>
  <si>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</si>
  <si>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</si>
  <si>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</si>
  <si>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</si>
  <si>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</si>
  <si>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</si>
  <si>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</si>
  <si>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</si>
  <si>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</si>
  <si>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</si>
  <si>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</si>
  <si>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</si>
  <si>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</si>
  <si>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</si>
  <si>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</si>
  <si>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</si>
  <si>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</si>
  <si>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</si>
  <si>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</si>
  <si>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</si>
  <si>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</si>
  <si>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</si>
  <si>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</si>
  <si>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</si>
  <si>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</si>
  <si>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</si>
  <si>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</si>
  <si>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</si>
  <si>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</si>
  <si>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</si>
  <si>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</si>
  <si>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</si>
  <si>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</si>
  <si>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</si>
  <si>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</si>
  <si>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</si>
  <si>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</si>
  <si>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</si>
  <si>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</si>
  <si>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</si>
  <si>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</si>
  <si>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</si>
  <si>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</si>
  <si>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</si>
  <si>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</si>
  <si>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</si>
  <si>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</si>
  <si>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</si>
  <si>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</si>
  <si>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</si>
  <si>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</si>
  <si>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</si>
  <si>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</si>
  <si>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</si>
  <si>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</si>
  <si>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</si>
  <si>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</si>
  <si>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</si>
  <si>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</si>
  <si>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</si>
  <si>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</si>
  <si>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</si>
  <si>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</si>
  <si>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</si>
  <si>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</si>
  <si>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</si>
  <si>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</si>
  <si>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</si>
  <si>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</si>
  <si>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</si>
  <si>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</si>
  <si>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</si>
  <si>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</si>
  <si>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</si>
  <si>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</si>
  <si>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</si>
  <si>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</si>
  <si>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</si>
  <si>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</si>
  <si>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</si>
  <si>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</si>
  <si>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</si>
  <si>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</si>
  <si>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</si>
  <si>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</si>
  <si>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</si>
  <si>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</si>
  <si>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</si>
  <si>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</si>
  <si>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</si>
  <si>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</si>
  <si>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</si>
  <si>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</si>
  <si>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</si>
  <si>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</si>
  <si>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</si>
  <si>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</si>
  <si>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</si>
  <si>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</si>
  <si>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</si>
  <si>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</si>
  <si>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</si>
  <si>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</si>
  <si>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</si>
  <si>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</si>
  <si>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</si>
  <si>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</si>
  <si>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</si>
  <si>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</si>
  <si>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</si>
  <si>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</si>
  <si>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</si>
  <si>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</si>
  <si>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</si>
  <si>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</si>
  <si>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</si>
  <si>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</si>
  <si>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</si>
  <si>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</si>
  <si>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</si>
  <si>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</si>
  <si>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</si>
  <si>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</si>
  <si>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</si>
  <si>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</si>
  <si>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</si>
  <si>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</si>
  <si>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</si>
  <si>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</si>
  <si>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</si>
  <si>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</si>
  <si>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</si>
  <si>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</si>
  <si>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</si>
  <si>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</si>
  <si>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</si>
  <si>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</si>
  <si>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</si>
  <si>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</si>
  <si>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</si>
  <si>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</si>
  <si>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</si>
  <si>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</si>
  <si>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</si>
  <si>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</si>
  <si>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</si>
  <si>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</si>
  <si>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</si>
  <si>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</si>
  <si>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</si>
  <si>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</si>
  <si>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</si>
  <si>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</si>
  <si>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</si>
  <si>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</si>
  <si>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</si>
  <si>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</si>
  <si>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</si>
  <si>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</si>
  <si>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</si>
  <si>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</si>
  <si>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</si>
  <si>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</si>
  <si>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</si>
  <si>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</si>
  <si>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</si>
  <si>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</si>
  <si>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</si>
  <si>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</si>
  <si>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</si>
  <si>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</si>
  <si>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</si>
  <si>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</si>
  <si>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</si>
  <si>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</si>
  <si>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</si>
  <si>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</si>
  <si>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</si>
  <si>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</si>
  <si>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</si>
  <si>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</si>
  <si>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</si>
  <si>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</si>
  <si>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</si>
  <si>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</si>
  <si>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</si>
  <si>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</si>
  <si>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</si>
  <si>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</si>
  <si>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</si>
  <si>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</si>
  <si>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</si>
  <si>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</si>
  <si>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</si>
  <si>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</si>
  <si>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</si>
  <si>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</si>
  <si>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</si>
  <si>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</si>
  <si>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</si>
  <si>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</si>
  <si>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</si>
  <si>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</si>
  <si>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</si>
  <si>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</si>
  <si>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</si>
  <si>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</si>
  <si>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</si>
  <si>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</si>
  <si>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</si>
  <si>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</si>
  <si>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</si>
  <si>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</si>
  <si>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</si>
  <si>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</si>
  <si>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</si>
  <si>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</si>
  <si>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</si>
  <si>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</si>
  <si>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</si>
  <si>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</si>
  <si>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</si>
  <si>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</si>
  <si>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</si>
  <si>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</si>
  <si>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</si>
  <si>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</si>
  <si>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</si>
  <si>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</si>
  <si>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</si>
  <si>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</si>
  <si>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</si>
  <si>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</si>
  <si>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</si>
  <si>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</si>
  <si>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</si>
  <si>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</si>
  <si>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</si>
  <si>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</si>
  <si>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</si>
  <si>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</si>
  <si>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</si>
  <si>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</si>
  <si>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</si>
  <si>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</si>
  <si>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</si>
  <si>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</si>
  <si>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</si>
  <si>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</si>
  <si>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</si>
  <si>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</si>
  <si>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</si>
  <si>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</si>
  <si>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</si>
  <si>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</si>
  <si>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</si>
  <si>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</si>
  <si>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</si>
  <si>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</si>
  <si>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</si>
  <si>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</si>
  <si>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</si>
  <si>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</si>
  <si>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</si>
  <si>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</si>
  <si>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</si>
  <si>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</si>
  <si>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</si>
  <si>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</si>
  <si>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</si>
  <si>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</si>
  <si>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</si>
  <si>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</si>
  <si>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</si>
  <si>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</si>
  <si>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</si>
  <si>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</si>
  <si>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</si>
  <si>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</si>
  <si>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</si>
  <si>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</si>
  <si>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</si>
  <si>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</si>
  <si>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</si>
  <si>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</si>
  <si>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</si>
  <si>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</si>
  <si>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</si>
  <si>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</si>
  <si>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</si>
  <si>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</si>
  <si>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</si>
  <si>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</si>
  <si>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</si>
  <si>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</si>
  <si>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</si>
  <si>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</si>
  <si>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</si>
  <si>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</si>
  <si>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</si>
  <si>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</si>
  <si>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</si>
  <si>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</si>
  <si>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</si>
  <si>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</si>
  <si>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</si>
  <si>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</si>
  <si>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</si>
  <si>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</si>
  <si>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</si>
  <si>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</si>
  <si>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</si>
  <si>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</si>
  <si>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</si>
  <si>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</si>
  <si>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</si>
  <si>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</si>
  <si>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</si>
  <si>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</si>
  <si>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</si>
  <si>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</si>
  <si>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</si>
  <si>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</si>
  <si>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</si>
  <si>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</si>
  <si>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</si>
  <si>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</si>
  <si>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</si>
  <si>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</si>
  <si>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</si>
  <si>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</si>
  <si>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</si>
  <si>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</si>
  <si>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</si>
  <si>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</si>
  <si>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</si>
  <si>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</si>
  <si>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</si>
  <si>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</si>
  <si>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</si>
  <si>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</si>
  <si>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</si>
  <si>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</si>
  <si>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</si>
  <si>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</si>
  <si>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</si>
  <si>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</si>
  <si>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</si>
  <si>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</si>
  <si>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</si>
  <si>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</si>
  <si>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</si>
  <si>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</si>
  <si>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</si>
  <si>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</si>
  <si>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</si>
  <si>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</si>
  <si>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</si>
  <si>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</si>
  <si>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</si>
  <si>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</si>
  <si>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</si>
  <si>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</si>
  <si>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</si>
  <si>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</si>
  <si>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</si>
  <si>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</si>
  <si>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</si>
  <si>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</si>
  <si>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</si>
  <si>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</si>
  <si>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</si>
  <si>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</si>
  <si>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</si>
  <si>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</si>
  <si>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</si>
  <si>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</si>
  <si>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</si>
  <si>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</si>
  <si>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</si>
  <si>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</si>
  <si>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</si>
  <si>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</si>
  <si>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</si>
  <si>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</si>
  <si>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</si>
  <si>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</si>
  <si>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</si>
  <si>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</si>
  <si>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</si>
  <si>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</si>
  <si>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</si>
  <si>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</si>
  <si>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</si>
  <si>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</si>
  <si>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</si>
  <si>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</si>
  <si>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</si>
  <si>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</si>
  <si>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</si>
  <si>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</si>
  <si>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</si>
  <si>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</si>
  <si>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</si>
  <si>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</si>
  <si>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</si>
  <si>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</si>
  <si>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</si>
  <si>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</si>
  <si>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</si>
  <si>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</si>
  <si>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</si>
  <si>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</si>
  <si>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</si>
  <si>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</si>
  <si>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</si>
  <si>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</si>
  <si>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</si>
  <si>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</si>
  <si>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</si>
  <si>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</si>
  <si>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</si>
  <si>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</si>
  <si>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</si>
  <si>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</si>
  <si>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</si>
  <si>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</si>
  <si>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</si>
  <si>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</si>
  <si>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</si>
  <si>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</si>
  <si>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</si>
  <si>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</si>
  <si>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</si>
  <si>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</si>
  <si>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</si>
  <si>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</si>
  <si>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</si>
  <si>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</si>
  <si>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</si>
  <si>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</si>
  <si>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</si>
  <si>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</si>
  <si>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</si>
  <si>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</si>
  <si>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</si>
  <si>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</si>
  <si>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</si>
  <si>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</si>
  <si>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</si>
  <si>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</si>
  <si>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</si>
  <si>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</si>
  <si>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</si>
  <si>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</si>
  <si>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</si>
  <si>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</si>
  <si>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</si>
  <si>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</si>
  <si>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</si>
  <si>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</si>
  <si>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</si>
  <si>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</si>
  <si>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</si>
  <si>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</si>
  <si>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</si>
  <si>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</si>
  <si>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</si>
  <si>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</si>
  <si>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</si>
  <si>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</si>
  <si>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</si>
  <si>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</si>
  <si>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</si>
  <si>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</si>
  <si>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</si>
  <si>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</si>
  <si>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</si>
  <si>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</si>
  <si>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</si>
  <si>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</si>
  <si>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</si>
  <si>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</si>
  <si>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</si>
  <si>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</si>
  <si>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</si>
  <si>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</si>
  <si>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</si>
  <si>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</si>
  <si>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</si>
  <si>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</si>
  <si>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</si>
  <si>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</si>
  <si>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</si>
  <si>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</si>
  <si>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</si>
  <si>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</si>
  <si>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</si>
  <si>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</si>
  <si>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</si>
  <si>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</si>
  <si>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</si>
  <si>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</si>
  <si>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</si>
  <si>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</si>
  <si>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</si>
  <si>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</si>
  <si>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</si>
  <si>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</si>
  <si>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</si>
  <si>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</si>
  <si>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</si>
  <si>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</si>
  <si>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</si>
  <si>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</si>
  <si>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</si>
  <si>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</si>
  <si>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</si>
  <si>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</si>
  <si>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</si>
  <si>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</si>
  <si>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</si>
  <si>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</si>
  <si>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</si>
  <si>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</si>
  <si>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</si>
  <si>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</si>
  <si>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</si>
  <si>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</si>
  <si>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</si>
  <si>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</si>
  <si>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</si>
  <si>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</si>
  <si>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</si>
  <si>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</si>
  <si>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</si>
  <si>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</si>
  <si>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</si>
  <si>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</si>
  <si>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</si>
  <si>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</si>
  <si>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</si>
  <si>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</si>
  <si>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</si>
  <si>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</si>
  <si>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</si>
  <si>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</si>
  <si>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</si>
  <si>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</si>
  <si>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</si>
  <si>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</si>
  <si>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</si>
  <si>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</si>
  <si>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</si>
  <si>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</si>
  <si>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</si>
  <si>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</si>
  <si>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</si>
  <si>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</si>
  <si>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</si>
  <si>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</si>
  <si>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</si>
  <si>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</si>
  <si>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</si>
  <si>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</si>
  <si>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</si>
  <si>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</si>
  <si>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</si>
  <si>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</si>
  <si>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</si>
  <si>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</si>
  <si>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</si>
  <si>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</si>
  <si>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</si>
  <si>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</si>
  <si>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</si>
  <si>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</si>
  <si>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</si>
  <si>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</si>
  <si>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</si>
  <si>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</si>
  <si>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</si>
  <si>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</si>
  <si>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</si>
  <si>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</si>
  <si>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</si>
  <si>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</si>
  <si>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</si>
  <si>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</si>
  <si>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</si>
  <si>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</si>
  <si>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</si>
  <si>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</si>
  <si>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</si>
  <si>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</si>
  <si>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</si>
  <si>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</si>
  <si>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</si>
  <si>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</si>
  <si>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</si>
  <si>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</si>
  <si>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</si>
  <si>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</si>
  <si>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</si>
  <si>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</si>
  <si>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</si>
  <si>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</si>
  <si>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</si>
  <si>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</si>
  <si>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</si>
  <si>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</si>
  <si>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</si>
  <si>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</si>
  <si>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</si>
  <si>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</si>
  <si>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</si>
  <si>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</si>
  <si>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</si>
  <si>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</si>
  <si>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</si>
  <si>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</si>
  <si>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</si>
  <si>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</si>
  <si>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</si>
  <si>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</si>
  <si>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</si>
  <si>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</si>
  <si>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</si>
  <si>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</si>
  <si>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</si>
  <si>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</si>
  <si>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</si>
  <si>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</si>
  <si>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</si>
  <si>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</si>
  <si>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</si>
  <si>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</si>
  <si>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</si>
  <si>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</si>
  <si>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</si>
  <si>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</si>
  <si>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</si>
  <si>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</si>
  <si>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</si>
  <si>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</si>
  <si>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</si>
  <si>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</si>
  <si>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</si>
  <si>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</si>
  <si>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</si>
  <si>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</si>
  <si>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</si>
  <si>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</si>
  <si>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</si>
  <si>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</si>
  <si>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</si>
  <si>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</si>
  <si>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</si>
  <si>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</si>
  <si>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</si>
  <si>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</si>
  <si>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</si>
  <si>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</si>
  <si>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</si>
  <si>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</si>
  <si>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</si>
  <si>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</si>
  <si>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</si>
  <si>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</si>
  <si>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</si>
  <si>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</si>
  <si>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</si>
  <si>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</si>
  <si>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</si>
  <si>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</si>
  <si>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</si>
  <si>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</si>
  <si>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</si>
  <si>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</si>
  <si>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</si>
  <si>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</si>
  <si>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</si>
  <si>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</si>
  <si>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</si>
  <si>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</si>
  <si>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</si>
  <si>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</si>
  <si>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</si>
  <si>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</si>
  <si>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</si>
  <si>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</si>
  <si>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</si>
  <si>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</si>
  <si>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</si>
  <si>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</si>
  <si>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</si>
  <si>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</si>
  <si>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</si>
  <si>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</si>
  <si>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</si>
  <si>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</si>
  <si>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</si>
  <si>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</si>
  <si>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</si>
  <si>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</si>
  <si>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</si>
  <si>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</si>
  <si>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</si>
  <si>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</si>
  <si>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</si>
  <si>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</si>
  <si>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</si>
  <si>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</si>
  <si>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</si>
  <si>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</si>
  <si>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</si>
  <si>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</si>
  <si>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</si>
  <si>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</si>
  <si>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</si>
  <si>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</si>
  <si>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</si>
  <si>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</si>
  <si>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</si>
  <si>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</si>
  <si>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</si>
  <si>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</si>
  <si>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</si>
  <si>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</si>
  <si>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</si>
  <si>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</si>
  <si>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</si>
  <si>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</si>
  <si>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</si>
  <si>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</si>
  <si>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</si>
  <si>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</si>
  <si>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</si>
  <si>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</si>
  <si>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</si>
  <si>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</si>
  <si>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</si>
  <si>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</si>
  <si>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</si>
  <si>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</si>
  <si>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</si>
  <si>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</si>
  <si>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</si>
  <si>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</si>
  <si>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</si>
  <si>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</si>
  <si>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</si>
  <si>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</si>
  <si>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</si>
  <si>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</si>
  <si>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</si>
  <si>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</si>
  <si>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</si>
  <si>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</si>
  <si>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</si>
  <si>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</si>
  <si>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</si>
  <si>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</si>
  <si>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</si>
  <si>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</si>
  <si>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</si>
  <si>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</si>
  <si>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</si>
  <si>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</si>
  <si>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</si>
  <si>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</si>
  <si>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</si>
  <si>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</si>
  <si>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</si>
  <si>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</si>
  <si>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</si>
  <si>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</si>
  <si>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</si>
  <si>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</si>
  <si>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</si>
  <si>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</si>
  <si>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</si>
  <si>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</si>
  <si>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</si>
  <si>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</si>
  <si>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</si>
  <si>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</si>
  <si>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</si>
  <si>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</si>
  <si>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</si>
  <si>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</si>
  <si>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</si>
  <si>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</si>
  <si>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</si>
  <si>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</si>
  <si>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</si>
  <si>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</si>
  <si>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</si>
  <si>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</si>
  <si>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</si>
  <si>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</si>
  <si>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</si>
  <si>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</si>
  <si>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</si>
  <si>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</si>
  <si>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</si>
  <si>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</si>
  <si>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</si>
  <si>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</si>
  <si>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</si>
  <si>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</si>
  <si>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</si>
  <si>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</si>
  <si>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</si>
  <si>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</si>
  <si>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</si>
  <si>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</si>
  <si>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</si>
  <si>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</si>
  <si>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</si>
  <si>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</si>
  <si>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</si>
  <si>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</si>
  <si>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</si>
  <si>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</si>
  <si>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</si>
  <si>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</si>
  <si>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</si>
  <si>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</si>
  <si>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</si>
  <si>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</si>
  <si>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</si>
  <si>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</si>
  <si>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</si>
  <si>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</si>
  <si>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</si>
  <si>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</si>
  <si>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</si>
  <si>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</si>
  <si>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</si>
  <si>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</si>
  <si>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</si>
  <si>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</si>
  <si>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</si>
  <si>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</si>
  <si>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</si>
  <si>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</si>
  <si>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</si>
  <si>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</si>
  <si>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</si>
  <si>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</si>
  <si>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</si>
  <si>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</si>
  <si>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</si>
  <si>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</si>
  <si>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</si>
  <si>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</si>
  <si>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</si>
  <si>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</si>
  <si>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</si>
  <si>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</si>
  <si>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</si>
  <si>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</si>
  <si>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</si>
  <si>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</si>
  <si>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</si>
  <si>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</si>
  <si>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</si>
  <si>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</si>
  <si>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</si>
  <si>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</si>
  <si>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</si>
  <si>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</si>
  <si>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</si>
  <si>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</si>
  <si>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</si>
  <si>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</si>
  <si>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</si>
  <si>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</si>
  <si>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</si>
  <si>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</si>
  <si>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</si>
  <si>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</si>
  <si>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</si>
  <si>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</si>
  <si>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</si>
  <si>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</si>
  <si>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</si>
  <si>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</si>
  <si>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</si>
  <si>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</si>
  <si>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</si>
  <si>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</si>
  <si>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</si>
  <si>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</si>
  <si>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</si>
  <si>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</si>
  <si>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</si>
  <si>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</si>
  <si>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</si>
  <si>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</si>
  <si>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</si>
  <si>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</si>
  <si>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</si>
  <si>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</si>
  <si>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</si>
  <si>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</si>
  <si>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</si>
  <si>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</si>
  <si>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</si>
  <si>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</si>
  <si>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</si>
  <si>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</si>
  <si>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</si>
  <si>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</si>
  <si>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</si>
  <si>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</si>
  <si>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</si>
  <si>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</si>
  <si>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</si>
  <si>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</si>
  <si>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</si>
  <si>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</si>
  <si>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</si>
  <si>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</si>
  <si>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</si>
  <si>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</si>
  <si>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</si>
  <si>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</si>
  <si>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</si>
  <si>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</si>
  <si>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</si>
  <si>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</si>
  <si>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</si>
  <si>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</si>
  <si>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</si>
  <si>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</si>
  <si>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</si>
  <si>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</si>
  <si>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</si>
  <si>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</si>
  <si>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</si>
  <si>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</si>
  <si>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</si>
  <si>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</si>
  <si>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</si>
  <si>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</si>
  <si>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</si>
  <si>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</si>
  <si>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</si>
  <si>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</si>
  <si>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</si>
  <si>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</si>
  <si>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</si>
  <si>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</si>
  <si>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</si>
  <si>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</si>
  <si>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</si>
  <si>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</si>
  <si>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</si>
  <si>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</si>
  <si>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</si>
  <si>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</si>
  <si>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</si>
  <si>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</si>
  <si>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</si>
  <si>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</si>
  <si>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</si>
  <si>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</si>
  <si>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</si>
  <si>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</si>
  <si>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</si>
  <si>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</si>
  <si>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</si>
  <si>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</si>
  <si>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</si>
  <si>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</si>
  <si>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</si>
  <si>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</si>
  <si>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</si>
  <si>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</si>
  <si>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</si>
  <si>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</si>
  <si>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</si>
  <si>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</si>
  <si>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</si>
  <si>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</si>
  <si>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</si>
  <si>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</si>
  <si>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</si>
  <si>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</si>
  <si>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</si>
  <si>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</si>
  <si>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</si>
  <si>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</si>
  <si>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</si>
  <si>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</si>
  <si>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</si>
  <si>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</si>
  <si>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</si>
  <si>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</si>
  <si>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</si>
  <si>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</si>
  <si>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</si>
  <si>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</si>
  <si>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</si>
  <si>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</si>
  <si>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</si>
  <si>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</si>
  <si>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</si>
  <si>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</si>
  <si>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</si>
  <si>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</si>
  <si>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</si>
  <si>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</si>
  <si>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</si>
  <si>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</si>
  <si>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</si>
  <si>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</si>
  <si>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</si>
  <si>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</si>
  <si>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</si>
  <si>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</si>
  <si>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</si>
  <si>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</si>
  <si>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</si>
  <si>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</si>
  <si>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</si>
  <si>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</si>
  <si>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</si>
  <si>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</si>
  <si>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</si>
  <si>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</si>
  <si>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</si>
  <si>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</si>
  <si>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</si>
  <si>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</si>
  <si>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</si>
  <si>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</si>
  <si>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</si>
  <si>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</si>
  <si>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</si>
  <si>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</si>
  <si>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</si>
  <si>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</si>
  <si>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</si>
  <si>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</si>
  <si>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</si>
  <si>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</si>
  <si>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</si>
  <si>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</si>
  <si>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</si>
  <si>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</si>
  <si>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</si>
  <si>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</si>
  <si>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</si>
  <si>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</si>
  <si>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</si>
  <si>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</si>
  <si>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</si>
  <si>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</si>
  <si>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</si>
  <si>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</si>
  <si>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</si>
  <si>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</si>
  <si>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</si>
  <si>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</si>
  <si>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</si>
  <si>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</si>
  <si>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</si>
  <si>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</si>
  <si>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</si>
  <si>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</si>
  <si>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</si>
  <si>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</si>
  <si>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</si>
  <si>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</si>
  <si>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</si>
  <si>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</si>
  <si>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</si>
  <si>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</si>
  <si>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</si>
  <si>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</si>
  <si>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</si>
  <si>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</si>
  <si>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</si>
  <si>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</si>
  <si>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</si>
  <si>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</si>
  <si>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</si>
  <si>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</si>
  <si>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</si>
  <si>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</si>
  <si>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</si>
  <si>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</si>
  <si>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</si>
  <si>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</si>
  <si>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</si>
  <si>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</si>
  <si>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</si>
  <si>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</si>
  <si>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</si>
  <si>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</si>
  <si>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</si>
  <si>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</si>
  <si>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</si>
  <si>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</si>
  <si>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</si>
  <si>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</si>
  <si>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</si>
  <si>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</si>
  <si>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</si>
  <si>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</si>
  <si>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</si>
  <si>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</si>
  <si>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</si>
  <si>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</si>
  <si>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</si>
  <si>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</si>
  <si>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</si>
  <si>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</si>
  <si>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</si>
  <si>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</si>
  <si>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</si>
  <si>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</si>
  <si>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</si>
  <si>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</si>
  <si>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</si>
  <si>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</si>
  <si>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</si>
  <si>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</si>
  <si>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</si>
  <si>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</si>
  <si>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</si>
  <si>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</si>
  <si>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</si>
  <si>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</si>
  <si>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</si>
  <si>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</si>
  <si>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</si>
  <si>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</si>
  <si>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</si>
  <si>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</si>
  <si>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</si>
  <si>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</si>
  <si>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</si>
  <si>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</si>
  <si>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</si>
  <si>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</si>
  <si>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</si>
  <si>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</si>
  <si>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</si>
  <si>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</si>
  <si>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</si>
  <si>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</si>
  <si>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</si>
  <si>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</si>
  <si>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</si>
  <si>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</si>
  <si>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</si>
  <si>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</si>
  <si>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</si>
  <si>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</si>
  <si>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</si>
  <si>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</si>
  <si>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</si>
  <si>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</si>
  <si>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</si>
  <si>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</si>
  <si>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</si>
  <si>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</si>
  <si>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</si>
  <si>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</si>
  <si>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</si>
  <si>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</si>
  <si>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</si>
  <si>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</si>
  <si>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</si>
  <si>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</si>
  <si>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</si>
  <si>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</si>
  <si>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</si>
  <si>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</si>
  <si>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</si>
  <si>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</si>
  <si>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</si>
  <si>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</si>
  <si>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</si>
  <si>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</si>
  <si>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</si>
  <si>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</si>
  <si>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</si>
  <si>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</si>
  <si>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</si>
  <si>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</si>
  <si>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</si>
  <si>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</si>
  <si>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</si>
  <si>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</si>
  <si>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</si>
  <si>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</si>
  <si>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</si>
  <si>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</si>
  <si>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</si>
  <si>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</si>
  <si>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</si>
  <si>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</si>
  <si>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</si>
  <si>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</si>
  <si>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</si>
  <si>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</si>
  <si>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</si>
  <si>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</si>
  <si>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</si>
  <si>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</si>
  <si>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</si>
  <si>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</si>
  <si>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</si>
  <si>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</si>
  <si>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</si>
  <si>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</si>
  <si>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</si>
  <si>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</si>
  <si>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</si>
  <si>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</si>
  <si>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</si>
  <si>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</si>
  <si>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</si>
  <si>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</si>
  <si>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</si>
  <si>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</si>
  <si>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</si>
  <si>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</si>
  <si>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</si>
  <si>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</si>
  <si>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</si>
  <si>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</si>
  <si>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</si>
  <si>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</si>
  <si>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</si>
  <si>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</si>
  <si>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</si>
  <si>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</si>
  <si>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</si>
  <si>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</si>
  <si>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</si>
  <si>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</si>
  <si>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</si>
  <si>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</si>
  <si>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</si>
  <si>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</si>
  <si>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</si>
  <si>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</si>
  <si>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</si>
  <si>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</si>
  <si>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</si>
  <si>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</si>
  <si>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</si>
  <si>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</si>
  <si>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</si>
  <si>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</si>
  <si>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</si>
  <si>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</si>
  <si>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</si>
  <si>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</si>
  <si>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</si>
  <si>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</si>
  <si>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</si>
  <si>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</si>
  <si>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</si>
  <si>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</si>
  <si>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</si>
  <si>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</si>
  <si>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</si>
  <si>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</si>
  <si>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</si>
  <si>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</si>
  <si>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</si>
  <si>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</si>
  <si>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</si>
  <si>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</si>
  <si>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</si>
  <si>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</si>
  <si>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</si>
  <si>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</si>
  <si>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</si>
  <si>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</si>
  <si>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</si>
  <si>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</si>
  <si>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</si>
  <si>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</si>
  <si>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</si>
  <si>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</si>
  <si>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</si>
  <si>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</si>
  <si>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</si>
  <si>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</si>
  <si>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</si>
  <si>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</si>
  <si>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</si>
  <si>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</si>
  <si>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</si>
  <si>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</si>
  <si>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</si>
  <si>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</si>
  <si>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</si>
  <si>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</si>
  <si>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</si>
  <si>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</si>
  <si>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</si>
  <si>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</si>
  <si>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</si>
  <si>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</si>
  <si>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</si>
  <si>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</si>
  <si>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</si>
  <si>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</si>
  <si>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</si>
  <si>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</si>
  <si>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</si>
  <si>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</si>
  <si>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</si>
  <si>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</si>
  <si>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</si>
  <si>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</si>
  <si>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</si>
  <si>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</si>
  <si>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</si>
  <si>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</si>
  <si>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</si>
  <si>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</si>
  <si>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</si>
  <si>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</si>
  <si>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</si>
  <si>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</si>
  <si>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</si>
  <si>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</si>
  <si>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</si>
  <si>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</si>
  <si>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</si>
  <si>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</si>
  <si>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</si>
  <si>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</si>
  <si>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</si>
  <si>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</si>
  <si>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</si>
  <si>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</si>
  <si>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</si>
  <si>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</si>
  <si>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</si>
  <si>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</si>
  <si>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</si>
  <si>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</si>
  <si>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</si>
  <si>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</si>
  <si>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</si>
  <si>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</si>
  <si>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</si>
  <si>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</si>
  <si>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</si>
  <si>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</si>
  <si>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</si>
  <si>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</si>
  <si>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</si>
  <si>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</si>
  <si>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</si>
  <si>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</si>
  <si>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</si>
  <si>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</si>
  <si>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</si>
  <si>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</si>
  <si>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</si>
  <si>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</si>
  <si>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</si>
  <si>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</si>
  <si>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</si>
  <si>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</si>
  <si>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</si>
  <si>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</si>
  <si>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</si>
  <si>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</si>
  <si>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</si>
  <si>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</si>
  <si>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</si>
  <si>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</si>
  <si>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</si>
  <si>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</si>
  <si>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</si>
  <si>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</si>
  <si>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</si>
  <si>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</si>
  <si>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</si>
  <si>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</si>
  <si>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</si>
  <si>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</si>
  <si>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</si>
  <si>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</si>
  <si>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</si>
  <si>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</si>
  <si>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</si>
  <si>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</si>
  <si>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</si>
  <si>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</si>
  <si>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</si>
  <si>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</si>
  <si>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</si>
  <si>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</si>
  <si>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</si>
  <si>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</si>
  <si>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</si>
  <si>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</si>
  <si>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</si>
  <si>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</si>
  <si>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</si>
  <si>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</si>
  <si>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</si>
  <si>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</si>
  <si>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</si>
  <si>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</si>
  <si>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</si>
  <si>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</si>
  <si>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</si>
  <si>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</si>
  <si>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</si>
  <si>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</si>
  <si>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</si>
  <si>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</si>
  <si>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</si>
  <si>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</si>
  <si>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</si>
  <si>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</si>
  <si>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</si>
  <si>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</si>
  <si>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</si>
  <si>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</si>
  <si>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</si>
  <si>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</si>
  <si>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</si>
  <si>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</si>
  <si>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</si>
  <si>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</si>
  <si>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</si>
  <si>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</si>
  <si>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</si>
  <si>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</si>
  <si>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</si>
  <si>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</si>
  <si>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</si>
  <si>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</si>
  <si>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</si>
  <si>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</si>
  <si>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</si>
  <si>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</si>
  <si>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</si>
  <si>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</si>
  <si>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</si>
  <si>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</si>
  <si>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</si>
  <si>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</si>
  <si>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</si>
  <si>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</si>
  <si>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</si>
  <si>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</si>
  <si>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</si>
  <si>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</si>
  <si>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</si>
  <si>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</si>
  <si>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</si>
  <si>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</si>
  <si>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</si>
  <si>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</si>
  <si>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</si>
  <si>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</si>
  <si>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</si>
  <si>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</si>
  <si>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</si>
  <si>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</si>
  <si>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</si>
  <si>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</si>
  <si>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</si>
  <si>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</si>
  <si>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</si>
  <si>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</si>
  <si>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</si>
  <si>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</si>
  <si>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</si>
  <si>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</si>
  <si>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</si>
  <si>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</si>
  <si>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</si>
  <si>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</si>
  <si>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</si>
  <si>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</si>
  <si>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</si>
  <si>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</si>
  <si>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</si>
  <si>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</si>
  <si>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</si>
  <si>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</si>
  <si>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</si>
  <si>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</si>
  <si>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</si>
  <si>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</si>
  <si>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</si>
  <si>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</si>
  <si>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</si>
  <si>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</si>
  <si>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</si>
  <si>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</si>
  <si>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</si>
  <si>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</si>
  <si>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</si>
  <si>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</si>
  <si>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</si>
  <si>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</si>
  <si>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</si>
  <si>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</si>
  <si>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</si>
  <si>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</si>
  <si>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</si>
  <si>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</si>
  <si>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</si>
  <si>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</si>
  <si>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</si>
  <si>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</si>
  <si>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</si>
  <si>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</si>
  <si>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</si>
  <si>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</si>
  <si>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</si>
  <si>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</si>
  <si>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</si>
  <si>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</si>
  <si>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</si>
  <si>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</si>
  <si>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</si>
  <si>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</si>
  <si>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</si>
  <si>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</si>
  <si>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</si>
  <si>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</si>
  <si>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</si>
  <si>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</si>
  <si>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</si>
  <si>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</si>
  <si>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</si>
  <si>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</si>
  <si>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</si>
  <si>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</si>
  <si>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</si>
  <si>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</si>
  <si>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</si>
  <si>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</si>
  <si>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</si>
  <si>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</si>
  <si>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</si>
  <si>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</si>
  <si>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</si>
  <si>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</si>
  <si>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</si>
  <si>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</si>
  <si>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</si>
  <si>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</si>
  <si>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</si>
  <si>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</si>
  <si>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</si>
  <si>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</si>
  <si>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</si>
  <si>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</si>
  <si>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</si>
  <si>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</si>
  <si>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</si>
  <si>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</si>
  <si>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</si>
  <si>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</si>
  <si>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</si>
  <si>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</si>
  <si>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</si>
  <si>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</si>
  <si>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</si>
  <si>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</si>
  <si>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</si>
  <si>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</si>
  <si>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</si>
  <si>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</si>
  <si>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</si>
  <si>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</si>
  <si>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</si>
  <si>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</si>
  <si>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</si>
  <si>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</si>
  <si>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</si>
  <si>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</si>
  <si>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</si>
  <si>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</si>
  <si>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</si>
  <si>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</si>
  <si>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</si>
  <si>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</si>
  <si>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</si>
  <si>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</si>
  <si>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</si>
  <si>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</si>
  <si>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</si>
  <si>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</si>
  <si>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</si>
  <si>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</si>
  <si>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</si>
  <si>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</si>
  <si>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</si>
  <si>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</si>
  <si>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</si>
  <si>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</si>
  <si>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</si>
  <si>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</si>
  <si>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</si>
  <si>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</si>
  <si>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</si>
  <si>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</si>
  <si>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</si>
  <si>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</si>
  <si>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</si>
  <si>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</si>
  <si>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</si>
  <si>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</si>
  <si>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</si>
  <si>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</si>
  <si>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</si>
  <si>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</si>
  <si>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</si>
  <si>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</si>
  <si>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</si>
  <si>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</si>
  <si>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</si>
  <si>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</si>
  <si>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</si>
  <si>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</si>
  <si>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</si>
  <si>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</si>
  <si>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</si>
  <si>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</si>
  <si>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</si>
  <si>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</si>
  <si>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</si>
  <si>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</si>
  <si>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</si>
  <si>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</si>
  <si>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</si>
  <si>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</si>
  <si>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</si>
  <si>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</si>
  <si>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</si>
  <si>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</si>
  <si>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</si>
  <si>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</si>
  <si>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</si>
  <si>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</si>
  <si>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</si>
  <si>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</si>
  <si>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</si>
  <si>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</si>
  <si>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</si>
  <si>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</si>
  <si>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</si>
  <si>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</si>
  <si>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</si>
  <si>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</si>
  <si>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</si>
  <si>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</si>
  <si>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</si>
  <si>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</si>
  <si>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</si>
  <si>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</si>
  <si>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</si>
  <si>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</si>
  <si>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</si>
  <si>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</si>
  <si>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</si>
  <si>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</si>
  <si>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</si>
  <si>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</si>
  <si>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</si>
  <si>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</si>
  <si>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</si>
  <si>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</si>
  <si>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</si>
  <si>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</si>
  <si>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</si>
  <si>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</si>
  <si>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</si>
  <si>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</si>
  <si>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</si>
  <si>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</si>
  <si>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</si>
  <si>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</si>
  <si>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</si>
  <si>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</si>
  <si>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</si>
  <si>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</si>
  <si>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</si>
  <si>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</si>
  <si>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</si>
  <si>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</si>
  <si>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</si>
  <si>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</si>
  <si>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</si>
  <si>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</si>
  <si>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</si>
  <si>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</si>
  <si>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</si>
  <si>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</si>
  <si>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</si>
  <si>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</si>
  <si>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</si>
  <si>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</si>
  <si>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</si>
  <si>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</si>
  <si>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</si>
  <si>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</si>
  <si>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</si>
  <si>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</si>
  <si>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</si>
  <si>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</si>
  <si>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</si>
  <si>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</si>
  <si>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</si>
  <si>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</si>
  <si>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</si>
  <si>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</si>
  <si>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</si>
  <si>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</si>
  <si>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</si>
  <si>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</si>
  <si>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</si>
  <si>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</si>
  <si>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</si>
  <si>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</si>
  <si>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</si>
  <si>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</si>
  <si>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</si>
  <si>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</si>
  <si>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</si>
  <si>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</si>
  <si>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</si>
  <si>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</si>
  <si>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</si>
  <si>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</si>
  <si>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</si>
  <si>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</si>
  <si>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</si>
  <si>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</si>
  <si>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</si>
  <si>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</si>
  <si>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</si>
  <si>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</si>
  <si>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</si>
  <si>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</si>
  <si>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</si>
  <si>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</si>
  <si>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</si>
  <si>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</si>
  <si>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</si>
  <si>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</si>
  <si>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</si>
  <si>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</si>
  <si>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</si>
  <si>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</si>
  <si>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</si>
  <si>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</si>
  <si>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</si>
  <si>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</si>
  <si>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</si>
  <si>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</si>
  <si>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</si>
  <si>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</si>
  <si>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</si>
  <si>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</si>
  <si>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</si>
  <si>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</si>
  <si>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</si>
  <si>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</si>
  <si>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</si>
  <si>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</si>
  <si>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</si>
  <si>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</si>
  <si>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</si>
  <si>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</si>
  <si>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</si>
  <si>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</si>
  <si>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</si>
  <si>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</si>
  <si>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</si>
  <si>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</si>
  <si>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</si>
  <si>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</si>
  <si>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</si>
  <si>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</si>
  <si>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</si>
  <si>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</si>
  <si>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</si>
  <si>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</si>
  <si>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</si>
  <si>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</si>
  <si>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</si>
  <si>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</si>
  <si>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</si>
  <si>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</si>
  <si>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</si>
  <si>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</si>
  <si>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</si>
  <si>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</si>
  <si>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</si>
  <si>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</si>
  <si>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</si>
  <si>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</si>
  <si>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</si>
  <si>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</si>
  <si>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</si>
  <si>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</si>
  <si>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</si>
  <si>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</si>
  <si>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</si>
  <si>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</si>
  <si>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</si>
  <si>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</si>
  <si>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</si>
  <si>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</si>
  <si>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</si>
  <si>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</si>
  <si>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</si>
  <si>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</si>
  <si>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</si>
  <si>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</si>
  <si>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</si>
  <si>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</si>
  <si>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</si>
  <si>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</si>
  <si>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</si>
  <si>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</si>
  <si>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</si>
  <si>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</si>
  <si>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</si>
  <si>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</si>
  <si>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</si>
  <si>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</si>
  <si>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</si>
  <si>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</si>
  <si>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</si>
  <si>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</si>
  <si>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</si>
  <si>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</si>
  <si>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</si>
  <si>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</si>
  <si>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</si>
  <si>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</si>
  <si>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</si>
  <si>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</si>
  <si>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</si>
  <si>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</si>
  <si>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</si>
  <si>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</si>
  <si>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</si>
  <si>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</si>
  <si>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</si>
  <si>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</si>
  <si>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</si>
  <si>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</si>
  <si>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</si>
  <si>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</si>
  <si>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</si>
  <si>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</si>
  <si>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</si>
  <si>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</si>
  <si>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</si>
  <si>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</si>
  <si>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</si>
  <si>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</si>
  <si>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</si>
  <si>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</si>
  <si>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</si>
  <si>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</si>
  <si>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</si>
  <si>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</si>
  <si>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</si>
  <si>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</si>
  <si>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</si>
  <si>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</si>
  <si>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</si>
  <si>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</si>
  <si>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</si>
  <si>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</si>
  <si>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</si>
  <si>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</si>
  <si>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</si>
  <si>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</si>
  <si>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</si>
  <si>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</si>
  <si>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</si>
  <si>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</si>
  <si>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</si>
  <si>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</si>
  <si>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</si>
  <si>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</si>
  <si>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</si>
  <si>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</si>
  <si>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</si>
  <si>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</si>
  <si>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</si>
  <si>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</si>
  <si>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</si>
  <si>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</si>
  <si>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</si>
  <si>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</si>
  <si>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</si>
  <si>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</si>
  <si>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</si>
  <si>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</si>
  <si>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</si>
  <si>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</si>
  <si>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</si>
  <si>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</si>
  <si>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</si>
  <si>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</si>
  <si>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</si>
  <si>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</si>
  <si>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</si>
  <si>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</si>
  <si>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</si>
  <si>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</si>
  <si>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</si>
  <si>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</si>
  <si>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</si>
  <si>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</si>
  <si>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</si>
  <si>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</si>
  <si>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</si>
  <si>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</si>
  <si>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</si>
  <si>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</si>
  <si>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</si>
  <si>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</si>
  <si>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</si>
  <si>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</si>
  <si>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</si>
  <si>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</si>
  <si>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</si>
  <si>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</si>
  <si>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</si>
  <si>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</si>
  <si>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</si>
  <si>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</si>
  <si>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</si>
  <si>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</si>
  <si>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</si>
  <si>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</si>
  <si>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</si>
  <si>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</si>
  <si>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</si>
  <si>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</si>
  <si>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</si>
  <si>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</si>
  <si>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</si>
  <si>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</si>
  <si>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</si>
  <si>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</si>
  <si>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</si>
  <si>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</si>
  <si>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</si>
  <si>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</si>
  <si>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</si>
  <si>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</si>
  <si>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</si>
  <si>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</si>
  <si>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</si>
  <si>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</si>
  <si>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</si>
  <si>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</si>
  <si>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</si>
  <si>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</si>
  <si>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</si>
  <si>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</si>
  <si>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</si>
  <si>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</si>
  <si>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</si>
  <si>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</si>
  <si>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</si>
  <si>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</si>
  <si>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</si>
  <si>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</si>
  <si>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</si>
  <si>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</si>
  <si>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</si>
  <si>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</si>
  <si>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</si>
  <si>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</si>
  <si>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</si>
  <si>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</si>
  <si>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</si>
  <si>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</si>
  <si>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</si>
  <si>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</si>
  <si>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</si>
  <si>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</si>
  <si>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</si>
  <si>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</si>
  <si>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</si>
  <si>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</si>
  <si>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</si>
  <si>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</si>
  <si>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</si>
  <si>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</si>
  <si>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</si>
  <si>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</si>
  <si>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</si>
  <si>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</si>
  <si>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</si>
  <si>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</si>
  <si>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</si>
  <si>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</si>
  <si>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</si>
  <si>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</si>
  <si>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</si>
  <si>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</si>
  <si>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</si>
  <si>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</si>
  <si>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</si>
  <si>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</si>
  <si>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</si>
  <si>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</si>
  <si>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</si>
  <si>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</si>
  <si>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</si>
  <si>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</si>
  <si>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</si>
  <si>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</si>
  <si>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</si>
  <si>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</si>
  <si>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</si>
  <si>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</si>
  <si>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</si>
  <si>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</si>
  <si>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</si>
  <si>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</si>
  <si>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</si>
  <si>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</si>
  <si>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</si>
  <si>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</si>
  <si>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</si>
  <si>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</si>
  <si>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</si>
  <si>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</si>
  <si>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</si>
  <si>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</si>
  <si>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</si>
  <si>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</si>
  <si>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</si>
  <si>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</si>
  <si>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</si>
  <si>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</si>
  <si>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</si>
  <si>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</si>
  <si>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</si>
  <si>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</si>
  <si>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</si>
  <si>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</si>
  <si>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</si>
  <si>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</si>
  <si>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</si>
  <si>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</si>
  <si>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</si>
  <si>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</si>
  <si>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</si>
  <si>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</si>
  <si>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</si>
  <si>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</si>
  <si>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</si>
  <si>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</si>
  <si>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</si>
  <si>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</si>
  <si>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</si>
  <si>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</si>
  <si>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</si>
  <si>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</si>
  <si>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</si>
  <si>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</si>
  <si>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</si>
  <si>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</si>
  <si>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</si>
  <si>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</si>
  <si>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</si>
  <si>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</si>
  <si>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</si>
  <si>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</si>
  <si>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</si>
  <si>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</si>
  <si>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</si>
  <si>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</si>
  <si>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</si>
  <si>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</si>
  <si>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</si>
  <si>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</si>
  <si>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</si>
  <si>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</si>
  <si>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</si>
  <si>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</si>
  <si>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</si>
  <si>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</si>
  <si>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</si>
  <si>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</si>
  <si>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</si>
  <si>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</si>
  <si>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</si>
  <si>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</si>
  <si>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</si>
  <si>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</si>
  <si>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</si>
  <si>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</si>
  <si>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</si>
  <si>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</si>
  <si>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</si>
  <si>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</si>
  <si>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</si>
  <si>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</si>
  <si>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</si>
  <si>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</si>
  <si>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</si>
  <si>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</si>
  <si>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</si>
  <si>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</si>
  <si>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</si>
  <si>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</si>
  <si>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</si>
  <si>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</si>
  <si>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</si>
  <si>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</si>
  <si>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</si>
  <si>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</si>
  <si>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</si>
  <si>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</si>
  <si>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</si>
  <si>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</si>
  <si>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</si>
  <si>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</si>
  <si>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</si>
  <si>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</si>
  <si>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</si>
  <si>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</si>
  <si>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</si>
  <si>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</si>
  <si>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</si>
  <si>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</si>
  <si>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</si>
  <si>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</si>
  <si>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</si>
  <si>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</si>
  <si>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</si>
  <si>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</si>
  <si>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</si>
  <si>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</si>
  <si>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</si>
  <si>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</si>
  <si>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</si>
  <si>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</si>
  <si>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</si>
  <si>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</si>
  <si>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</si>
  <si>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</si>
  <si>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</si>
  <si>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</si>
  <si>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</si>
  <si>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</si>
  <si>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</si>
  <si>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</si>
  <si>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</si>
  <si>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</si>
  <si>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</si>
  <si>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</si>
  <si>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</si>
  <si>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</si>
  <si>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</si>
  <si>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</si>
  <si>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</si>
  <si>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</si>
  <si>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</si>
  <si>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</si>
  <si>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</si>
  <si>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</si>
  <si>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</si>
  <si>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</si>
  <si>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</si>
  <si>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</si>
  <si>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</si>
  <si>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</si>
  <si>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</si>
  <si>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</si>
  <si>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</si>
  <si>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</si>
  <si>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</si>
  <si>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</si>
  <si>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</si>
  <si>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</si>
  <si>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</si>
  <si>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</si>
  <si>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</si>
  <si>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</si>
  <si>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</si>
  <si>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</si>
  <si>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</si>
  <si>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</si>
  <si>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</si>
  <si>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</si>
  <si>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</si>
  <si>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</si>
  <si>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</si>
  <si>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</si>
  <si>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</si>
  <si>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</si>
  <si>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</si>
  <si>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</si>
  <si>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</si>
  <si>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</si>
  <si>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</si>
  <si>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</si>
  <si>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</si>
  <si>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</si>
  <si>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</si>
  <si>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</si>
  <si>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</si>
  <si>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</si>
  <si>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</si>
  <si>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</si>
  <si>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</si>
  <si>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</si>
  <si>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</si>
  <si>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</si>
  <si>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</si>
  <si>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</si>
  <si>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</si>
  <si>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</si>
  <si>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</si>
  <si>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</si>
  <si>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</si>
  <si>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</si>
  <si>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</si>
  <si>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</si>
  <si>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</si>
  <si>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</si>
  <si>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</si>
  <si>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</si>
  <si>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</si>
  <si>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</si>
  <si>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</si>
  <si>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</si>
  <si>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</si>
  <si>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</si>
  <si>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</si>
  <si>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</si>
  <si>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</si>
  <si>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</si>
  <si>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</si>
  <si>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</si>
  <si>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</si>
  <si>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</si>
  <si>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</si>
  <si>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</si>
  <si>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</si>
  <si>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</si>
  <si>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</si>
  <si>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</si>
  <si>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</si>
  <si>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</si>
  <si>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</si>
  <si>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</si>
  <si>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</si>
  <si>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</si>
  <si>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</si>
  <si>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</si>
  <si>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</si>
  <si>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</si>
  <si>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</si>
  <si>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</si>
  <si>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</si>
  <si>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</si>
  <si>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</si>
  <si>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</si>
  <si>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</si>
  <si>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</si>
  <si>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</si>
  <si>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</si>
  <si>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</si>
  <si>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</si>
  <si>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</si>
  <si>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</si>
  <si>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</si>
  <si>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</si>
  <si>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</si>
  <si>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</si>
  <si>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</si>
  <si>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</si>
  <si>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</si>
  <si>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</si>
  <si>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</si>
  <si>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</si>
  <si>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</si>
  <si>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</si>
  <si>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</si>
  <si>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</si>
  <si>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</si>
  <si>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</si>
  <si>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</si>
  <si>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</si>
  <si>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</si>
  <si>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</si>
  <si>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</si>
  <si>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</si>
  <si>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</si>
  <si>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</si>
  <si>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</si>
  <si>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</si>
  <si>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</si>
  <si>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</si>
  <si>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</si>
  <si>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</si>
  <si>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</si>
  <si>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</si>
  <si>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</si>
  <si>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</si>
  <si>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</si>
  <si>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</si>
  <si>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</si>
  <si>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</si>
  <si>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</si>
  <si>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</si>
  <si>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</si>
  <si>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</si>
  <si>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</si>
  <si>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</si>
  <si>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</si>
  <si>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</si>
  <si>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</si>
  <si>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</si>
  <si>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</si>
  <si>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</si>
  <si>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</si>
  <si>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</si>
  <si>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</si>
  <si>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</si>
  <si>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</si>
  <si>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</si>
  <si>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</si>
  <si>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</si>
  <si>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</si>
  <si>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</si>
  <si>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</si>
  <si>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</si>
  <si>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</si>
  <si>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</si>
  <si>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</si>
  <si>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</si>
  <si>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</si>
  <si>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</si>
  <si>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</si>
  <si>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</si>
  <si>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</si>
  <si>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</si>
  <si>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</si>
  <si>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</si>
  <si>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</si>
  <si>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</si>
  <si>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</si>
  <si>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</si>
  <si>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</si>
  <si>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</si>
  <si>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</si>
  <si>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</si>
  <si>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</si>
  <si>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</si>
  <si>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</si>
  <si>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</si>
  <si>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</si>
  <si>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</si>
  <si>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</si>
  <si>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</si>
  <si>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</si>
  <si>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</si>
  <si>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</si>
  <si>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</si>
  <si>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</si>
  <si>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</si>
  <si>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</si>
  <si>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</si>
  <si>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</si>
  <si>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</si>
  <si>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</si>
  <si>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</si>
  <si>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</si>
  <si>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</si>
  <si>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</si>
  <si>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</si>
  <si>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</si>
  <si>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</si>
  <si>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</si>
  <si>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</si>
  <si>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</si>
  <si>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</si>
  <si>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</si>
  <si>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</si>
  <si>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</si>
  <si>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</si>
  <si>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</si>
  <si>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</si>
  <si>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</si>
  <si>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</si>
  <si>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</si>
  <si>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</si>
  <si>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</si>
  <si>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</si>
  <si>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</si>
  <si>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</si>
  <si>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</si>
  <si>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</si>
  <si>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</si>
  <si>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</si>
  <si>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</si>
  <si>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</si>
  <si>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</si>
  <si>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</si>
  <si>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</si>
  <si>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</si>
  <si>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</si>
  <si>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</si>
  <si>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</si>
  <si>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</si>
  <si>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</si>
  <si>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</si>
  <si>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</si>
  <si>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</si>
  <si>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</si>
  <si>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</si>
  <si>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</si>
  <si>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</si>
  <si>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</si>
  <si>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</si>
  <si>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</si>
  <si>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</si>
  <si>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</si>
  <si>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</si>
  <si>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</si>
  <si>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</si>
  <si>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</si>
  <si>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</si>
  <si>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</si>
  <si>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</si>
  <si>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</si>
  <si>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</si>
  <si>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</si>
  <si>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</si>
  <si>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</si>
  <si>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</si>
  <si>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</si>
  <si>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</si>
  <si>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</si>
  <si>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</si>
  <si>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</si>
  <si>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</si>
  <si>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</si>
  <si>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</si>
  <si>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</si>
  <si>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</si>
  <si>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</si>
  <si>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</si>
  <si>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</si>
  <si>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</si>
  <si>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</si>
  <si>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</si>
  <si>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</si>
  <si>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</si>
  <si>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</si>
  <si>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</si>
  <si>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</si>
  <si>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</si>
  <si>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</si>
  <si>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</si>
  <si>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</si>
  <si>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</si>
  <si>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</si>
  <si>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</si>
  <si>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</si>
  <si>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</si>
  <si>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</si>
  <si>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</si>
  <si>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</si>
  <si>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</si>
  <si>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</si>
  <si>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</si>
  <si>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</si>
  <si>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</si>
  <si>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</si>
  <si>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</si>
  <si>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</si>
  <si>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</si>
  <si>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</si>
  <si>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</si>
  <si>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</si>
  <si>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</si>
  <si>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</si>
  <si>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</si>
  <si>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</si>
  <si>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</si>
  <si>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</si>
  <si>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</si>
  <si>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</si>
  <si>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</si>
  <si>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</si>
  <si>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</si>
  <si>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</si>
  <si>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</si>
  <si>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</si>
  <si>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</si>
  <si>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</si>
  <si>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</si>
  <si>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</si>
  <si>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</si>
  <si>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</si>
  <si>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</si>
  <si>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</si>
  <si>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</si>
  <si>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</si>
  <si>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</si>
  <si>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</si>
  <si>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</si>
  <si>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</si>
  <si>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</si>
  <si>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</si>
  <si>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</si>
  <si>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</si>
  <si>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</si>
  <si>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</si>
  <si>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</si>
  <si>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</si>
  <si>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</si>
  <si>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</si>
  <si>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</si>
  <si>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</si>
  <si>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</si>
  <si>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</si>
  <si>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</si>
  <si>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</si>
  <si>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</si>
  <si>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</si>
  <si>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</si>
  <si>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</si>
  <si>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</si>
  <si>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</si>
  <si>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</si>
  <si>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</si>
  <si>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</si>
  <si>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</si>
  <si>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</si>
  <si>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</si>
  <si>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</si>
  <si>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</si>
  <si>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</si>
  <si>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</si>
  <si>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</si>
  <si>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</si>
  <si>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</si>
  <si>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</si>
  <si>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</si>
  <si>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</si>
  <si>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</si>
  <si>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</si>
  <si>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</si>
  <si>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</si>
  <si>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</si>
  <si>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</si>
  <si>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</si>
  <si>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</si>
  <si>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</si>
  <si>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</si>
  <si>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</si>
  <si>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</si>
  <si>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</si>
  <si>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</si>
  <si>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</si>
  <si>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</si>
  <si>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</si>
  <si>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</si>
  <si>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</si>
  <si>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</si>
  <si>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</si>
  <si>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</si>
  <si>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</si>
  <si>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</si>
  <si>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</si>
  <si>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</si>
  <si>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</si>
  <si>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</si>
  <si>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</si>
  <si>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</si>
  <si>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</si>
  <si>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</si>
  <si>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</si>
  <si>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</si>
  <si>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</si>
  <si>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</si>
  <si>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</si>
  <si>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</si>
  <si>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</si>
  <si>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</si>
  <si>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</si>
  <si>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</si>
  <si>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</si>
  <si>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</si>
  <si>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</si>
  <si>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</si>
  <si>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</si>
  <si>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</si>
  <si>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</si>
  <si>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</si>
  <si>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</si>
  <si>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</si>
  <si>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</si>
  <si>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</si>
  <si>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</si>
  <si>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</si>
  <si>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</si>
  <si>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</si>
  <si>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</si>
  <si>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</si>
  <si>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</si>
  <si>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</si>
  <si>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</si>
  <si>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</si>
  <si>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</si>
  <si>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</si>
  <si>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</si>
  <si>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</si>
  <si>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</si>
  <si>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</si>
  <si>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</si>
  <si>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</si>
  <si>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</si>
  <si>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</si>
  <si>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</si>
  <si>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</si>
  <si>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</si>
  <si>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</si>
  <si>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</si>
  <si>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</si>
  <si>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</si>
  <si>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</si>
  <si>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</si>
  <si>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</si>
  <si>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</si>
  <si>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</si>
  <si>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</si>
  <si>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</si>
  <si>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</si>
  <si>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</si>
  <si>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</si>
  <si>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</si>
  <si>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</si>
  <si>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</si>
  <si>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</si>
  <si>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</si>
  <si>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</si>
  <si>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</si>
  <si>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</si>
  <si>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</si>
  <si>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</si>
  <si>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</si>
  <si>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</si>
  <si>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</si>
  <si>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</si>
  <si>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</si>
  <si>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</si>
  <si>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</si>
  <si>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</si>
  <si>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</si>
  <si>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</si>
  <si>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</si>
  <si>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</si>
  <si>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</si>
  <si>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</si>
  <si>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</si>
  <si>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</si>
  <si>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</si>
  <si>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</si>
  <si>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</si>
  <si>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</si>
  <si>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</si>
  <si>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</si>
  <si>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</si>
  <si>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</si>
  <si>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</si>
  <si>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</si>
  <si>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</si>
  <si>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</si>
  <si>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</si>
  <si>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</si>
  <si>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</si>
  <si>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</si>
  <si>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</si>
  <si>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</si>
  <si>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</si>
  <si>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</si>
  <si>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</si>
  <si>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</si>
  <si>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</si>
  <si>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</si>
  <si>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</si>
  <si>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</si>
  <si>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</si>
  <si>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</si>
  <si>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</si>
  <si>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</si>
  <si>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</si>
  <si>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</si>
  <si>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</si>
  <si>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</si>
  <si>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</si>
  <si>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</si>
  <si>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</si>
  <si>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</si>
  <si>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</si>
  <si>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</si>
  <si>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</si>
  <si>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</si>
  <si>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</si>
  <si>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</si>
  <si>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</si>
  <si>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</si>
  <si>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</si>
  <si>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</si>
  <si>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</si>
  <si>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</si>
  <si>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</si>
  <si>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</si>
  <si>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</si>
  <si>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</si>
  <si>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</si>
  <si>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</si>
  <si>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</si>
  <si>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</si>
  <si>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</si>
  <si>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</si>
  <si>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</si>
  <si>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</si>
  <si>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</si>
  <si>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</si>
  <si>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</si>
  <si>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</si>
  <si>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</si>
  <si>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</si>
  <si>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</si>
  <si>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</si>
  <si>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</si>
  <si>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</si>
  <si>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</si>
  <si>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</si>
  <si>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</si>
  <si>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</si>
  <si>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</si>
  <si>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</si>
  <si>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</si>
  <si>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</si>
  <si>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</si>
  <si>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</si>
  <si>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</si>
  <si>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</si>
  <si>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</si>
  <si>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</si>
  <si>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</si>
  <si>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</si>
  <si>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</si>
  <si>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</si>
  <si>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</si>
  <si>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</si>
  <si>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</si>
  <si>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</si>
  <si>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</si>
  <si>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</si>
  <si>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</si>
  <si>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</si>
  <si>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</si>
  <si>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</si>
  <si>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</si>
  <si>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</si>
  <si>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</si>
  <si>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</si>
  <si>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</si>
  <si>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</si>
  <si>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</si>
  <si>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</si>
  <si>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</si>
  <si>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</si>
  <si>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</si>
  <si>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</si>
  <si>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</si>
  <si>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</si>
  <si>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</si>
  <si>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</si>
  <si>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</si>
  <si>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</si>
  <si>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</si>
  <si>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</si>
  <si>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</si>
  <si>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</si>
  <si>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</si>
  <si>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</si>
  <si>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</si>
  <si>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</si>
  <si>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</si>
  <si>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</si>
  <si>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</si>
  <si>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</si>
  <si>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</si>
  <si>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</si>
  <si>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</si>
  <si>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</si>
  <si>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</si>
  <si>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</si>
  <si>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</si>
  <si>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</si>
  <si>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</si>
  <si>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</si>
  <si>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</si>
  <si>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</si>
  <si>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</si>
  <si>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</si>
  <si>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</si>
  <si>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</si>
  <si>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</si>
  <si>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</si>
  <si>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</si>
  <si>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</si>
  <si>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</si>
  <si>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</si>
  <si>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</si>
  <si>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</si>
  <si>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</si>
  <si>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</si>
  <si>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</si>
  <si>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</si>
  <si>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</si>
  <si>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</si>
  <si>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</si>
  <si>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</si>
  <si>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</si>
  <si>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</si>
  <si>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</si>
  <si>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</si>
  <si>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</si>
  <si>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</si>
  <si>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</si>
  <si>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</si>
  <si>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</si>
  <si>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</si>
  <si>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</si>
  <si>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</si>
  <si>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</si>
  <si>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</si>
  <si>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</si>
  <si>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</si>
  <si>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</si>
  <si>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</si>
  <si>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</si>
  <si>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</si>
  <si>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</si>
  <si>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</si>
  <si>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</si>
  <si>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</si>
  <si>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</si>
  <si>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</si>
  <si>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</si>
  <si>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</si>
  <si>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</si>
  <si>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</si>
  <si>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</si>
  <si>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</si>
  <si>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</si>
  <si>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</si>
  <si>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</si>
  <si>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</si>
  <si>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</si>
  <si>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</si>
  <si>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</si>
  <si>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</si>
  <si>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</si>
  <si>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</si>
  <si>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</si>
  <si>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</si>
  <si>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</si>
  <si>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</si>
  <si>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</si>
  <si>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</si>
  <si>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</si>
  <si>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</si>
  <si>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</si>
  <si>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</si>
  <si>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</si>
  <si>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</si>
  <si>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</si>
  <si>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</si>
  <si>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</si>
  <si>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</si>
  <si>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</si>
  <si>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</si>
  <si>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</si>
  <si>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</si>
  <si>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</si>
  <si>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</si>
  <si>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</si>
  <si>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</si>
  <si>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</si>
  <si>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</si>
  <si>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</si>
  <si>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</si>
  <si>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</si>
  <si>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</si>
  <si>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</si>
  <si>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</si>
  <si>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</si>
  <si>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</si>
  <si>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</si>
  <si>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</si>
  <si>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</si>
  <si>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</si>
  <si>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</si>
  <si>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</si>
  <si>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</si>
  <si>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</si>
  <si>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</si>
  <si>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</si>
  <si>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</si>
  <si>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</si>
  <si>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</si>
  <si>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</si>
  <si>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</si>
  <si>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</si>
  <si>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</si>
  <si>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</si>
  <si>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</si>
  <si>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</si>
  <si>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</si>
  <si>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</si>
  <si>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</si>
  <si>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</si>
  <si>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</si>
  <si>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</si>
  <si>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</si>
  <si>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</si>
  <si>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</si>
  <si>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</si>
  <si>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</si>
  <si>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</si>
  <si>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</si>
  <si>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</si>
  <si>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</si>
  <si>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</si>
  <si>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</si>
  <si>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</si>
  <si>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</si>
  <si>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</si>
  <si>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</si>
  <si>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</si>
  <si>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</si>
  <si>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</si>
  <si>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</si>
  <si>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</si>
  <si>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</si>
  <si>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</si>
  <si>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</si>
  <si>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</si>
  <si>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</si>
  <si>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</si>
  <si>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</si>
  <si>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</si>
  <si>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</si>
  <si>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</si>
  <si>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</si>
  <si>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</si>
  <si>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</si>
  <si>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</si>
  <si>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</si>
  <si>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</si>
  <si>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</si>
  <si>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</si>
  <si>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</si>
  <si>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</si>
  <si>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</si>
  <si>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</si>
  <si>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</si>
  <si>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</si>
  <si>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</si>
  <si>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</si>
  <si>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</si>
  <si>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</si>
  <si>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</si>
  <si>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</si>
  <si>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</si>
  <si>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</si>
  <si>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</si>
  <si>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</si>
  <si>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</si>
  <si>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</si>
  <si>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</si>
  <si>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</si>
  <si>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</si>
  <si>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</si>
  <si>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</si>
  <si>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</si>
  <si>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</si>
  <si>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</si>
  <si>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</si>
  <si>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</si>
  <si>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</si>
  <si>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</si>
  <si>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</si>
  <si>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</si>
  <si>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</si>
  <si>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</si>
  <si>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</si>
  <si>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</si>
  <si>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</si>
  <si>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</si>
  <si>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</si>
  <si>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</si>
  <si>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</si>
  <si>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</si>
  <si>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</si>
  <si>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</si>
  <si>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</si>
  <si>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</si>
  <si>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</si>
  <si>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</si>
  <si>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</si>
  <si>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</si>
  <si>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</si>
  <si>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</si>
  <si>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</si>
  <si>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</si>
  <si>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</si>
  <si>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</si>
  <si>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</si>
  <si>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</si>
  <si>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</si>
  <si>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</si>
  <si>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</si>
  <si>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</si>
  <si>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</si>
  <si>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</si>
  <si>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</si>
  <si>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</si>
  <si>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</si>
  <si>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</si>
  <si>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</si>
  <si>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</si>
  <si>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</si>
  <si>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</si>
  <si>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</si>
  <si>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</si>
  <si>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</si>
  <si>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</si>
  <si>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</si>
  <si>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</si>
  <si>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</si>
  <si>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</si>
  <si>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</si>
  <si>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</si>
  <si>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</si>
  <si>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</si>
  <si>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</si>
  <si>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</si>
  <si>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</si>
  <si>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</si>
  <si>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</si>
  <si>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</si>
  <si>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</si>
  <si>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</si>
  <si>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</si>
  <si>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</si>
  <si>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</si>
  <si>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</si>
  <si>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</si>
  <si>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</si>
  <si>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</si>
  <si>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</si>
  <si>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</si>
  <si>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</si>
  <si>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</si>
  <si>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</si>
  <si>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</si>
  <si>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</si>
  <si>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</si>
  <si>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</si>
  <si>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</si>
  <si>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</si>
  <si>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</si>
  <si>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</si>
  <si>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</si>
  <si>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</si>
  <si>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</si>
  <si>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</si>
  <si>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</si>
  <si>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</si>
  <si>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</si>
  <si>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</si>
  <si>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</si>
  <si>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</si>
  <si>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</si>
  <si>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</si>
  <si>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</si>
  <si>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</si>
  <si>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</si>
  <si>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</si>
  <si>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</si>
  <si>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</si>
  <si>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</si>
  <si>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</si>
  <si>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</si>
  <si>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</si>
  <si>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</si>
  <si>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</si>
  <si>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</si>
  <si>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</si>
  <si>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</si>
  <si>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</si>
  <si>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</si>
  <si>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</si>
  <si>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</si>
  <si>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</si>
  <si>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</si>
  <si>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</si>
  <si>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</si>
  <si>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</si>
  <si>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</si>
  <si>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</si>
  <si>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</si>
  <si>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</si>
  <si>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</si>
  <si>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</si>
  <si>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</si>
  <si>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</si>
  <si>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</si>
  <si>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</si>
  <si>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</si>
  <si>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</si>
  <si>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</si>
  <si>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</si>
  <si>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</si>
  <si>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</si>
  <si>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</si>
  <si>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</si>
  <si>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</si>
  <si>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</si>
  <si>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</si>
  <si>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</si>
  <si>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</si>
  <si>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</si>
  <si>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</si>
  <si>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</si>
  <si>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</si>
  <si>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</si>
  <si>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</si>
  <si>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</si>
  <si>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</si>
  <si>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</si>
  <si>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</si>
  <si>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</si>
  <si>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</si>
  <si>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</si>
  <si>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</si>
  <si>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</si>
  <si>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</si>
  <si>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</si>
  <si>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</si>
  <si>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</si>
  <si>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</si>
  <si>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</si>
  <si>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</si>
  <si>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</si>
  <si>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</si>
  <si>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</si>
  <si>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</si>
  <si>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</si>
  <si>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</si>
  <si>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</si>
  <si>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</si>
  <si>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</si>
  <si>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</si>
  <si>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</si>
  <si>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</si>
  <si>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</si>
  <si>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</si>
  <si>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</si>
  <si>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</si>
  <si>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</si>
  <si>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</si>
  <si>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</si>
  <si>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</si>
  <si>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</si>
  <si>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</si>
  <si>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</si>
  <si>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</si>
  <si>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</si>
  <si>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</si>
  <si>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</si>
  <si>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</si>
  <si>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</si>
  <si>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</si>
  <si>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</si>
  <si>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</si>
  <si>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</si>
  <si>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</si>
  <si>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</si>
  <si>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</si>
  <si>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</si>
  <si>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</si>
  <si>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</si>
  <si>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</si>
  <si>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</si>
  <si>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</si>
  <si>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</si>
  <si>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</si>
  <si>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</si>
  <si>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</si>
  <si>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</si>
  <si>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</si>
  <si>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</si>
  <si>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</si>
  <si>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</si>
  <si>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</si>
  <si>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</si>
  <si>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</si>
  <si>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</si>
  <si>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</si>
  <si>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</si>
  <si>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</si>
  <si>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</si>
  <si>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</si>
  <si>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</si>
  <si>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</si>
  <si>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</si>
  <si>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</si>
  <si>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</si>
  <si>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</si>
  <si>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</si>
  <si>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</si>
  <si>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</si>
  <si>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</si>
  <si>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</si>
  <si>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</si>
  <si>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</si>
  <si>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</si>
  <si>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</si>
  <si>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</si>
  <si>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</si>
  <si>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</si>
  <si>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</si>
  <si>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</si>
  <si>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</si>
  <si>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</si>
  <si>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</si>
  <si>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</si>
  <si>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</si>
  <si>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</si>
  <si>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</si>
  <si>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</si>
  <si>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</si>
  <si>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</si>
  <si>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</si>
  <si>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</si>
  <si>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</si>
  <si>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</si>
  <si>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</si>
  <si>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</si>
  <si>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</si>
  <si>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</si>
  <si>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</si>
  <si>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</si>
  <si>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</si>
  <si>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</si>
  <si>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</si>
  <si>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</si>
  <si>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</si>
  <si>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</si>
  <si>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</si>
  <si>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</si>
  <si>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</si>
  <si>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</si>
  <si>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</si>
  <si>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</si>
  <si>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</si>
  <si>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</si>
  <si>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</si>
  <si>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</si>
  <si>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</si>
  <si>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</si>
  <si>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</si>
  <si>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</si>
  <si>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</si>
  <si>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</si>
  <si>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</si>
  <si>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</si>
  <si>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</si>
  <si>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</si>
  <si>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</si>
  <si>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</si>
  <si>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</si>
  <si>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</si>
  <si>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</si>
  <si>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</si>
  <si>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</si>
  <si>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</si>
  <si>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</si>
  <si>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</si>
  <si>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</si>
  <si>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</si>
  <si>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</si>
  <si>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</si>
  <si>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</si>
  <si>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</si>
  <si>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</si>
  <si>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</si>
  <si>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</si>
  <si>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</si>
  <si>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</si>
  <si>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</si>
  <si>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</si>
  <si>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</si>
  <si>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</si>
  <si>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</si>
  <si>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</si>
  <si>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</si>
  <si>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</si>
  <si>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</si>
  <si>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</si>
  <si>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</si>
  <si>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</si>
  <si>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</si>
  <si>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</si>
  <si>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</si>
  <si>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</si>
  <si>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</si>
  <si>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</si>
  <si>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</si>
  <si>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</si>
  <si>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</si>
  <si>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</si>
  <si>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</si>
  <si>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</si>
  <si>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</si>
  <si>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</si>
  <si>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</si>
  <si>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</si>
  <si>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</si>
  <si>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</si>
  <si>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</si>
  <si>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</si>
  <si>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</si>
  <si>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</si>
  <si>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</si>
  <si>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</si>
  <si>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</si>
  <si>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</si>
  <si>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</si>
  <si>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</si>
  <si>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</si>
  <si>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</si>
  <si>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</si>
  <si>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</si>
  <si>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</si>
  <si>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</si>
  <si>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</si>
  <si>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</si>
  <si>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</si>
  <si>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</si>
  <si>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</si>
  <si>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</si>
  <si>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</si>
  <si>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</si>
  <si>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</si>
  <si>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</si>
  <si>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</si>
  <si>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</si>
  <si>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</si>
  <si>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</si>
  <si>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</si>
  <si>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</si>
  <si>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</si>
  <si>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</si>
  <si>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</si>
  <si>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</si>
  <si>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</si>
  <si>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</si>
  <si>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</si>
  <si>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</si>
  <si>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</si>
  <si>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</si>
  <si>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</si>
  <si>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</si>
  <si>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</si>
  <si>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</si>
  <si>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</si>
  <si>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</si>
  <si>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</si>
  <si>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</si>
  <si>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</si>
  <si>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</si>
  <si>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</si>
  <si>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</si>
  <si>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</si>
  <si>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</si>
  <si>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</si>
  <si>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</si>
  <si>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</si>
  <si>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</si>
  <si>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</si>
  <si>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</si>
  <si>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</si>
  <si>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</si>
  <si>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</si>
  <si>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</si>
  <si>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</si>
  <si>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</si>
  <si>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</si>
  <si>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</si>
  <si>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</si>
  <si>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</si>
  <si>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</si>
  <si>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</si>
  <si>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</si>
  <si>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</si>
  <si>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</si>
  <si>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</si>
  <si>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</si>
  <si>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</si>
  <si>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</si>
  <si>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</si>
  <si>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</si>
  <si>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</si>
  <si>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</si>
  <si>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</si>
  <si>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</si>
  <si>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</si>
  <si>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</si>
  <si>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</si>
  <si>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</si>
  <si>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</si>
  <si>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</si>
  <si>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</si>
  <si>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</si>
  <si>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</si>
  <si>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</si>
  <si>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</si>
  <si>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</si>
  <si>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</si>
  <si>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</si>
  <si>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</si>
  <si>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</si>
  <si>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</si>
  <si>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</si>
  <si>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</si>
  <si>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</si>
  <si>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</si>
  <si>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</si>
  <si>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</si>
  <si>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</si>
  <si>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</si>
  <si>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</si>
  <si>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</si>
  <si>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</si>
  <si>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</si>
  <si>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</si>
  <si>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</si>
  <si>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</si>
  <si>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</si>
  <si>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</si>
  <si>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</si>
  <si>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</si>
  <si>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</si>
  <si>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</si>
  <si>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</si>
  <si>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</si>
  <si>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</si>
  <si>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</si>
  <si>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</si>
  <si>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</si>
  <si>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</si>
  <si>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</si>
  <si>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</si>
  <si>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</si>
  <si>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</si>
  <si>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</si>
  <si>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</si>
  <si>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</si>
  <si>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</si>
  <si>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</si>
  <si>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</si>
  <si>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</si>
  <si>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</si>
  <si>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</si>
  <si>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</si>
  <si>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</si>
  <si>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</si>
  <si>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</si>
  <si>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</si>
  <si>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</si>
  <si>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</si>
  <si>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</si>
  <si>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</si>
  <si>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</si>
  <si>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</si>
  <si>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</si>
  <si>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</si>
  <si>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</si>
  <si>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</si>
  <si>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</si>
  <si>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</si>
  <si>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</si>
  <si>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</si>
  <si>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</si>
  <si>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</si>
  <si>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</si>
  <si>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</si>
  <si>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</si>
  <si>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</si>
  <si>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</si>
  <si>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</si>
  <si>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</si>
  <si>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</si>
  <si>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</si>
  <si>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</si>
  <si>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</si>
  <si>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</si>
  <si>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</si>
  <si>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</si>
  <si>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</si>
  <si>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</si>
  <si>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</si>
  <si>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</si>
  <si>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</si>
  <si>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</si>
  <si>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</si>
  <si>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</si>
  <si>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</si>
  <si>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</si>
  <si>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</si>
  <si>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</si>
  <si>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</si>
  <si>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</si>
  <si>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</si>
  <si>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</si>
  <si>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</si>
  <si>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</si>
  <si>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</si>
  <si>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</si>
  <si>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</si>
  <si>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</si>
  <si>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</si>
  <si>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</si>
  <si>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</si>
  <si>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</si>
  <si>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</si>
  <si>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</si>
  <si>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</si>
  <si>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</si>
  <si>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</si>
  <si>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</si>
  <si>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</si>
  <si>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</si>
  <si>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</si>
  <si>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</si>
  <si>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</si>
  <si>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</si>
  <si>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</si>
  <si>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</si>
  <si>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</si>
  <si>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</si>
  <si>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</si>
  <si>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</si>
  <si>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</si>
  <si>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</si>
  <si>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</si>
  <si>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</si>
  <si>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</si>
  <si>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</si>
  <si>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</si>
  <si>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</si>
  <si>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</si>
  <si>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</si>
  <si>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</si>
  <si>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</si>
  <si>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</si>
  <si>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</si>
  <si>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</si>
  <si>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</si>
  <si>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</si>
  <si>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</si>
  <si>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</si>
  <si>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</si>
  <si>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</si>
  <si>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</si>
  <si>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</si>
  <si>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</si>
  <si>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</si>
  <si>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</si>
  <si>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</si>
  <si>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</si>
  <si>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</si>
  <si>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</si>
  <si>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</si>
  <si>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</si>
  <si>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</si>
  <si>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</si>
  <si>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</si>
  <si>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</si>
  <si>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</si>
  <si>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</si>
  <si>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</si>
  <si>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</si>
  <si>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</si>
  <si>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</si>
  <si>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</si>
  <si>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</si>
  <si>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</si>
  <si>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</si>
  <si>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</si>
  <si>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</si>
  <si>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</si>
  <si>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</si>
  <si>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</si>
  <si>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</si>
  <si>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</si>
  <si>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</si>
  <si>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</si>
  <si>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</si>
  <si>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</si>
  <si>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</si>
  <si>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</si>
  <si>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</si>
  <si>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</si>
  <si>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</si>
  <si>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</si>
  <si>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</si>
  <si>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</si>
  <si>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</si>
  <si>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</si>
  <si>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</si>
  <si>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</si>
  <si>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</si>
  <si>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</si>
  <si>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</si>
  <si>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</si>
  <si>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</si>
  <si>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</si>
  <si>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</si>
  <si>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</si>
  <si>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</si>
  <si>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</si>
  <si>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</si>
  <si>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</si>
  <si>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</si>
  <si>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</si>
  <si>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</si>
  <si>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</si>
  <si>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</si>
  <si>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</si>
  <si>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</si>
  <si>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</si>
  <si>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</si>
  <si>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</si>
  <si>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</si>
  <si>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</si>
  <si>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</si>
  <si>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</si>
  <si>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</si>
  <si>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</si>
  <si>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</si>
  <si>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</si>
  <si>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</si>
  <si>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</si>
  <si>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</si>
  <si>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</si>
  <si>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</si>
  <si>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</si>
  <si>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</si>
  <si>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</si>
  <si>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</si>
  <si>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</si>
  <si>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</si>
  <si>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</si>
  <si>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</si>
  <si>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</si>
  <si>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</si>
  <si>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</si>
  <si>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</si>
  <si>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</si>
  <si>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</si>
  <si>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</si>
  <si>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</si>
  <si>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</si>
  <si>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</si>
  <si>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</si>
  <si>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</si>
  <si>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</si>
  <si>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</si>
  <si>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</si>
  <si>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</si>
  <si>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</si>
  <si>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</si>
  <si>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</si>
  <si>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</si>
  <si>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</si>
  <si>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</si>
  <si>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</si>
  <si>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</si>
  <si>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</si>
  <si>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</si>
  <si>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</si>
  <si>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</si>
  <si>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</si>
  <si>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</si>
  <si>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</si>
  <si>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</si>
  <si>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</si>
  <si>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</si>
  <si>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</si>
  <si>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</si>
  <si>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</si>
  <si>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</si>
  <si>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</si>
  <si>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</si>
  <si>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</si>
  <si>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</si>
  <si>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</si>
  <si>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</si>
  <si>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</si>
  <si>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</si>
  <si>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</si>
  <si>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</si>
  <si>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</si>
  <si>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</si>
  <si>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</si>
  <si>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</si>
  <si>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</si>
  <si>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</si>
  <si>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</si>
  <si>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</si>
  <si>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</si>
  <si>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</si>
  <si>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</si>
  <si>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</si>
  <si>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</si>
  <si>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</si>
  <si>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</si>
  <si>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</si>
  <si>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</si>
  <si>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</si>
  <si>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</si>
  <si>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</si>
  <si>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</si>
  <si>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</si>
  <si>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</si>
  <si>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</si>
  <si>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</si>
  <si>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</si>
  <si>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</si>
  <si>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</si>
  <si>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</si>
  <si>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</si>
  <si>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</si>
  <si>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</si>
  <si>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</si>
  <si>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</si>
  <si>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</si>
  <si>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</si>
  <si>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</si>
  <si>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</si>
  <si>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</si>
  <si>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</si>
  <si>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</si>
  <si>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</si>
  <si>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</si>
  <si>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</si>
  <si>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</si>
  <si>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</si>
  <si>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</si>
  <si>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</si>
  <si>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</si>
  <si>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</si>
  <si>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</si>
  <si>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</si>
  <si>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</si>
  <si>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</si>
  <si>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</si>
  <si>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</si>
  <si>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</si>
  <si>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</si>
  <si>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</si>
  <si>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</si>
  <si>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</si>
  <si>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</si>
  <si>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</si>
  <si>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</si>
  <si>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</si>
  <si>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</si>
  <si>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</si>
  <si>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</si>
  <si>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</si>
  <si>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</si>
  <si>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</si>
  <si>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</si>
  <si>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</si>
  <si>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</si>
  <si>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</si>
  <si>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</si>
  <si>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</si>
  <si>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</si>
  <si>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</si>
  <si>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</si>
  <si>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</si>
  <si>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</si>
  <si>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</si>
  <si>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</si>
  <si>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</si>
  <si>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</si>
  <si>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</si>
  <si>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</si>
  <si>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</si>
  <si>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</si>
  <si>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</si>
  <si>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</si>
  <si>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</si>
  <si>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</si>
  <si>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</si>
  <si>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</si>
  <si>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</si>
  <si>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</si>
  <si>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</si>
  <si>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</si>
  <si>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</si>
  <si>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</si>
  <si>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</si>
  <si>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</si>
  <si>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</si>
  <si>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</si>
  <si>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</si>
  <si>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</si>
  <si>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</si>
  <si>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</si>
  <si>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</si>
  <si>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</si>
  <si>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</si>
  <si>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</si>
  <si>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</si>
  <si>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</si>
  <si>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</si>
  <si>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</si>
  <si>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</si>
  <si>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</si>
  <si>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</si>
  <si>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</si>
  <si>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</si>
  <si>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</si>
  <si>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</si>
  <si>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</si>
  <si>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</si>
  <si>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</si>
  <si>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</si>
  <si>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</si>
  <si>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</si>
  <si>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</si>
  <si>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</si>
  <si>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</si>
  <si>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</si>
  <si>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</si>
  <si>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</si>
  <si>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</si>
  <si>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</si>
  <si>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</si>
  <si>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</si>
  <si>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</si>
  <si>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</si>
  <si>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</si>
  <si>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</si>
  <si>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</si>
  <si>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</si>
  <si>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</si>
  <si>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</si>
  <si>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</si>
  <si>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</si>
  <si>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</si>
  <si>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</si>
  <si>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</si>
  <si>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</si>
  <si>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</si>
  <si>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</si>
  <si>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</si>
  <si>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</si>
  <si>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</si>
  <si>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</si>
  <si>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</si>
  <si>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</si>
  <si>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</si>
  <si>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</si>
  <si>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</si>
  <si>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</si>
  <si>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</si>
  <si>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</si>
  <si>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</si>
  <si>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</si>
  <si>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</si>
  <si>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</si>
  <si>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</si>
  <si>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</si>
  <si>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</si>
  <si>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</si>
  <si>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</si>
  <si>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</si>
  <si>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</si>
  <si>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</si>
  <si>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</si>
  <si>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</si>
  <si>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</si>
  <si>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</si>
  <si>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</si>
  <si>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</si>
  <si>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</si>
  <si>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</si>
  <si>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</si>
  <si>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</si>
  <si>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</si>
  <si>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</si>
  <si>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</si>
  <si>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</si>
  <si>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</si>
  <si>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</si>
  <si>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</si>
  <si>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</si>
  <si>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</si>
  <si>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</si>
  <si>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</si>
  <si>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</si>
  <si>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</si>
  <si>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</si>
  <si>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</si>
  <si>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</si>
  <si>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</si>
  <si>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</si>
  <si>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</si>
  <si>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</si>
  <si>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</si>
  <si>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</si>
  <si>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</si>
  <si>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</si>
  <si>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</si>
  <si>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</si>
  <si>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</si>
  <si>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</si>
  <si>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</si>
  <si>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</si>
  <si>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</si>
  <si>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</si>
  <si>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</si>
  <si>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</si>
  <si>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</si>
  <si>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</si>
  <si>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</si>
  <si>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</si>
  <si>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</si>
  <si>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</si>
  <si>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</si>
  <si>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</si>
  <si>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</si>
  <si>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</si>
  <si>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</si>
  <si>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</si>
  <si>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</si>
  <si>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</si>
  <si>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</si>
  <si>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</si>
  <si>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</si>
  <si>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</si>
  <si>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</si>
  <si>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</si>
  <si>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</si>
  <si>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</si>
  <si>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</si>
  <si>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</si>
  <si>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</si>
  <si>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</si>
  <si>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</si>
  <si>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</si>
  <si>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</si>
  <si>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</si>
  <si>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</si>
  <si>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</si>
  <si>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</si>
  <si>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</si>
  <si>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</si>
  <si>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</si>
  <si>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</si>
  <si>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</si>
  <si>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</si>
  <si>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</si>
  <si>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</si>
  <si>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</si>
  <si>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</si>
  <si>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</si>
  <si>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</si>
  <si>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</si>
  <si>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</si>
  <si>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</si>
  <si>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</si>
  <si>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</si>
  <si>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</si>
  <si>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</si>
  <si>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</si>
  <si>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</si>
  <si>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</si>
  <si>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</si>
  <si>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</si>
  <si>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</si>
  <si>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</si>
  <si>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</si>
  <si>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</si>
  <si>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</si>
  <si>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</si>
  <si>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</si>
  <si>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</si>
  <si>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</si>
  <si>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</si>
  <si>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</si>
  <si>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</si>
  <si>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</si>
  <si>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</si>
  <si>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</si>
  <si>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</si>
  <si>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</si>
  <si>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</si>
  <si>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</si>
  <si>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</si>
  <si>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</si>
  <si>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</si>
  <si>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</si>
  <si>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</si>
  <si>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</si>
  <si>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</si>
  <si>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</si>
  <si>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</si>
  <si>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</si>
  <si>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</si>
  <si>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</si>
  <si>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</si>
  <si>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</si>
  <si>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</si>
  <si>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</si>
  <si>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</si>
  <si>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</si>
  <si>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</si>
  <si>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</si>
  <si>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</si>
  <si>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</si>
  <si>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</si>
  <si>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</si>
  <si>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</si>
  <si>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</si>
  <si>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</si>
  <si>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</si>
  <si>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</si>
  <si>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</si>
  <si>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</si>
  <si>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</si>
  <si>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</si>
  <si>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</si>
  <si>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</si>
  <si>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</si>
  <si>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</si>
  <si>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</si>
  <si>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</si>
  <si>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</si>
  <si>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</si>
  <si>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</si>
  <si>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</si>
  <si>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</si>
  <si>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</si>
  <si>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</si>
  <si>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</si>
  <si>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</si>
  <si>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</si>
  <si>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</si>
  <si>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</si>
  <si>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</si>
  <si>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</si>
  <si>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</si>
  <si>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</si>
  <si>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</si>
  <si>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</si>
  <si>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</si>
  <si>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</si>
  <si>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</si>
  <si>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</si>
  <si>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</si>
  <si>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</si>
  <si>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</si>
  <si>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</si>
  <si>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</si>
  <si>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</si>
  <si>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</si>
  <si>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</si>
  <si>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</si>
  <si>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</si>
  <si>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</si>
  <si>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</si>
  <si>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</si>
  <si>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</si>
  <si>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</si>
  <si>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</si>
  <si>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</si>
  <si>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</si>
  <si>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</si>
  <si>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</si>
  <si>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</si>
  <si>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</si>
  <si>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</si>
  <si>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</si>
  <si>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</si>
  <si>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</si>
  <si>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</si>
  <si>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</si>
  <si>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</si>
  <si>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</si>
  <si>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</si>
  <si>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</si>
  <si>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</si>
  <si>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</si>
  <si>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</si>
  <si>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</si>
  <si>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</si>
  <si>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</si>
  <si>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</si>
  <si>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</si>
  <si>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</si>
  <si>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</si>
  <si>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</si>
  <si>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</si>
  <si>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</si>
  <si>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</si>
  <si>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</si>
  <si>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</si>
  <si>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</si>
  <si>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</si>
  <si>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</si>
  <si>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</si>
  <si>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</si>
  <si>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</si>
  <si>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</si>
  <si>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</si>
  <si>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</si>
  <si>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</si>
  <si>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</si>
  <si>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</si>
  <si>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</si>
  <si>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</si>
  <si>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</si>
  <si>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</si>
  <si>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</si>
  <si>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</si>
  <si>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</si>
  <si>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</si>
  <si>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</si>
  <si>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</si>
  <si>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</si>
  <si>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</si>
  <si>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</si>
  <si>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</si>
  <si>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</si>
  <si>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</si>
  <si>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</si>
  <si>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</si>
  <si>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</si>
  <si>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</si>
  <si>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</si>
  <si>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</si>
  <si>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</si>
  <si>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</si>
  <si>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</si>
  <si>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</si>
  <si>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</si>
  <si>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</si>
  <si>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</si>
  <si>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</si>
  <si>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</si>
  <si>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</si>
  <si>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</si>
  <si>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</si>
  <si>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</si>
  <si>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</si>
  <si>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</si>
  <si>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</si>
  <si>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</si>
  <si>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</si>
  <si>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</si>
  <si>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</si>
  <si>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</si>
  <si>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</si>
  <si>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</si>
  <si>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</si>
  <si>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</si>
  <si>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</si>
  <si>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</si>
  <si>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</si>
  <si>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</si>
  <si>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</si>
  <si>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</si>
  <si>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</si>
  <si>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</si>
  <si>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</si>
  <si>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</si>
  <si>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</si>
  <si>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</si>
  <si>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</si>
  <si>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</si>
  <si>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</si>
  <si>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</si>
  <si>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</si>
  <si>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</si>
  <si>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</si>
  <si>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</si>
  <si>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</si>
  <si>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</si>
  <si>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</si>
  <si>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</si>
  <si>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</si>
  <si>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</si>
  <si>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</si>
  <si>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</si>
  <si>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</si>
  <si>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</si>
  <si>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</si>
  <si>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</si>
  <si>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</si>
  <si>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</si>
  <si>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</si>
  <si>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</si>
  <si>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</si>
  <si>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</si>
  <si>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</si>
  <si>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</si>
  <si>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</si>
  <si>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</si>
  <si>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</si>
  <si>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</si>
  <si>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</si>
  <si>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</si>
  <si>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</si>
  <si>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</si>
  <si>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</si>
  <si>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</si>
  <si>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</si>
  <si>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</si>
  <si>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</si>
  <si>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</si>
  <si>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</si>
  <si>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</si>
  <si>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</si>
  <si>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</si>
  <si>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</si>
  <si>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</si>
  <si>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</si>
  <si>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</si>
  <si>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</si>
  <si>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</si>
  <si>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</si>
  <si>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</si>
  <si>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</si>
  <si>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</si>
  <si>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</si>
  <si>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</si>
  <si>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</si>
  <si>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</si>
  <si>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</si>
  <si>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</si>
  <si>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</si>
  <si>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</si>
  <si>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</si>
  <si>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</si>
  <si>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</si>
  <si>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</si>
  <si>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</si>
  <si>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</si>
  <si>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</si>
  <si>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</si>
  <si>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</si>
  <si>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</si>
  <si>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</si>
  <si>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</si>
  <si>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</si>
  <si>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</si>
  <si>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</si>
  <si>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</si>
  <si>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</si>
  <si>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</si>
  <si>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</si>
  <si>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</si>
  <si>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</si>
  <si>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</si>
  <si>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</si>
  <si>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</si>
  <si>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</si>
  <si>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</si>
  <si>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</si>
  <si>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</si>
  <si>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</si>
  <si>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</si>
  <si>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</si>
  <si>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</si>
  <si>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</si>
  <si>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</si>
  <si>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</si>
  <si>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</si>
  <si>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</si>
  <si>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</si>
  <si>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</si>
  <si>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</si>
  <si>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</si>
  <si>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</si>
  <si>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</si>
  <si>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</si>
  <si>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</si>
  <si>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</si>
  <si>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</si>
  <si>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</si>
  <si>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</si>
  <si>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</si>
  <si>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</si>
  <si>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</si>
  <si>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</si>
  <si>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</si>
  <si>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</si>
  <si>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</si>
  <si>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</si>
  <si>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</si>
  <si>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</si>
  <si>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</si>
  <si>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</si>
  <si>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</si>
  <si>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</si>
  <si>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</si>
  <si>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</si>
  <si>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</si>
  <si>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</si>
  <si>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</si>
  <si>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</si>
  <si>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</si>
  <si>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</si>
  <si>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</si>
  <si>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</si>
  <si>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</si>
  <si>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</si>
  <si>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</si>
  <si>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</si>
  <si>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</si>
  <si>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</si>
  <si>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</si>
  <si>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</si>
  <si>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</si>
  <si>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</si>
  <si>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</si>
  <si>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</si>
  <si>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</si>
  <si>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</si>
  <si>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</si>
  <si>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</si>
  <si>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</si>
  <si>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</si>
  <si>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</si>
  <si>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</si>
  <si>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</si>
  <si>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</si>
  <si>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</si>
  <si>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</si>
  <si>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</si>
  <si>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</si>
  <si>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</si>
  <si>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</si>
  <si>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</si>
  <si>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</si>
  <si>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</si>
  <si>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</si>
  <si>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</si>
  <si>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</si>
  <si>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</si>
  <si>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</si>
  <si>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</si>
  <si>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</si>
  <si>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</si>
  <si>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</si>
  <si>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</si>
  <si>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</si>
  <si>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</si>
  <si>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</si>
  <si>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</si>
  <si>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</si>
  <si>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</si>
  <si>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</si>
  <si>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</si>
  <si>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</si>
  <si>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</si>
  <si>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</si>
  <si>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</si>
  <si>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</si>
  <si>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</si>
  <si>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</si>
  <si>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</si>
  <si>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</si>
  <si>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</si>
  <si>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</si>
  <si>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</si>
  <si>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</si>
  <si>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</si>
  <si>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</si>
  <si>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</si>
  <si>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</si>
  <si>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</si>
  <si>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</si>
  <si>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</si>
  <si>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</si>
  <si>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</si>
  <si>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</si>
  <si>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</si>
  <si>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</si>
  <si>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</si>
  <si>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</si>
  <si>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</si>
  <si>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</si>
  <si>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</si>
  <si>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</si>
  <si>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</si>
  <si>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</si>
  <si>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</si>
  <si>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</si>
  <si>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</si>
  <si>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</si>
  <si>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</si>
  <si>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</si>
  <si>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</si>
  <si>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</si>
  <si>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</si>
  <si>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</si>
  <si>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</si>
  <si>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</si>
  <si>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</si>
  <si>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</si>
  <si>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</si>
  <si>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</si>
  <si>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</si>
  <si>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</si>
  <si>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</si>
  <si>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</si>
  <si>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</si>
  <si>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</si>
  <si>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</si>
  <si>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</si>
  <si>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</si>
  <si>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</si>
  <si>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</si>
  <si>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</si>
  <si>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</si>
  <si>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</si>
  <si>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</si>
  <si>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</si>
  <si>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</si>
  <si>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</si>
  <si>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</si>
  <si>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</si>
  <si>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</si>
  <si>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</si>
  <si>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</si>
  <si>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</si>
  <si>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</si>
  <si>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</si>
  <si>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</si>
  <si>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</si>
  <si>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</si>
  <si>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</si>
  <si>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</si>
  <si>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</si>
  <si>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</si>
  <si>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</si>
  <si>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</si>
  <si>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</si>
  <si>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</si>
  <si>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</si>
  <si>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</si>
  <si>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</si>
  <si>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</si>
  <si>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</si>
  <si>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</si>
  <si>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</si>
  <si>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</si>
  <si>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</si>
  <si>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</si>
  <si>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</si>
  <si>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</si>
  <si>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</si>
  <si>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</si>
  <si>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</si>
  <si>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</si>
  <si>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</si>
  <si>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</si>
  <si>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</si>
  <si>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</si>
  <si>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</si>
  <si>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</si>
  <si>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</si>
  <si>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</si>
  <si>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</si>
  <si>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</si>
  <si>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</si>
  <si>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</si>
  <si>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</si>
  <si>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</si>
  <si>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</si>
  <si>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</si>
  <si>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</si>
  <si>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</si>
  <si>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</si>
  <si>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</si>
  <si>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</si>
  <si>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</si>
  <si>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</si>
  <si>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</si>
  <si>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</si>
  <si>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</si>
  <si>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</si>
  <si>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</si>
  <si>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</si>
  <si>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</si>
  <si>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</si>
  <si>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</si>
  <si>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</si>
  <si>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</si>
  <si>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</si>
  <si>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</si>
  <si>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</si>
  <si>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</si>
  <si>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</si>
  <si>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</si>
  <si>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</si>
  <si>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</si>
  <si>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</si>
  <si>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</si>
  <si>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</si>
  <si>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</si>
  <si>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</si>
  <si>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</si>
  <si>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</si>
  <si>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</si>
  <si>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</si>
  <si>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</si>
  <si>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</si>
  <si>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</si>
  <si>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</si>
  <si>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</si>
  <si>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</si>
  <si>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</si>
  <si>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</si>
  <si>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</si>
  <si>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</si>
  <si>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</si>
  <si>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</si>
  <si>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</si>
  <si>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</si>
  <si>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</si>
  <si>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</si>
  <si>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</si>
  <si>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</si>
  <si>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</si>
  <si>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</si>
  <si>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</si>
  <si>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</si>
  <si>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</si>
  <si>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</si>
  <si>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</si>
  <si>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</si>
  <si>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</si>
  <si>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</si>
  <si>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</si>
  <si>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</si>
  <si>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</si>
  <si>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</si>
  <si>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</si>
  <si>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</si>
  <si>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</si>
  <si>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</si>
  <si>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</si>
  <si>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</si>
  <si>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</si>
  <si>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</si>
  <si>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</si>
  <si>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</si>
  <si>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</si>
  <si>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</si>
  <si>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</si>
  <si>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</si>
  <si>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</si>
  <si>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</si>
  <si>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</si>
  <si>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</si>
  <si>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</si>
  <si>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</si>
  <si>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</si>
  <si>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</si>
  <si>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</si>
  <si>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</si>
  <si>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</si>
  <si>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</si>
  <si>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</si>
  <si>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</si>
  <si>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</si>
  <si>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</si>
  <si>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</si>
  <si>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</si>
  <si>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</si>
  <si>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</si>
  <si>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</si>
  <si>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</si>
  <si>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</si>
  <si>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</si>
  <si>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</si>
  <si>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</si>
  <si>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</si>
  <si>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</si>
  <si>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</si>
  <si>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</si>
  <si>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</si>
  <si>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</si>
  <si>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</si>
  <si>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</si>
  <si>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</si>
  <si>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</si>
  <si>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</si>
  <si>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</si>
  <si>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</si>
  <si>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</si>
  <si>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</si>
  <si>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</si>
  <si>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</si>
  <si>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</si>
  <si>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</si>
  <si>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</si>
  <si>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</si>
  <si>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</si>
  <si>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</si>
  <si>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</si>
  <si>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</si>
  <si>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</si>
  <si>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</si>
  <si>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</si>
  <si>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</si>
  <si>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</si>
  <si>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</si>
  <si>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</si>
  <si>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</si>
  <si>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</si>
  <si>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</si>
  <si>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</si>
  <si>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</si>
  <si>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</si>
  <si>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</si>
  <si>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</si>
  <si>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</si>
  <si>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</si>
  <si>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</si>
  <si>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</si>
  <si>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</si>
  <si>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</si>
  <si>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</si>
  <si>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</si>
  <si>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</si>
  <si>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</si>
  <si>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</si>
  <si>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</si>
  <si>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</si>
  <si>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</si>
  <si>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</si>
  <si>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</si>
  <si>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</si>
  <si>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</si>
  <si>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</si>
  <si>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</si>
  <si>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</si>
  <si>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</si>
  <si>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</si>
  <si>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</si>
  <si>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</si>
  <si>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</si>
  <si>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</si>
  <si>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</si>
  <si>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</si>
  <si>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</si>
  <si>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</si>
  <si>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</si>
  <si>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</si>
  <si>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</si>
  <si>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</si>
  <si>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</si>
  <si>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</si>
  <si>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</si>
  <si>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</si>
  <si>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</si>
  <si>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</si>
  <si>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</si>
  <si>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</si>
  <si>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</si>
  <si>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</si>
  <si>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</si>
  <si>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</si>
  <si>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</si>
  <si>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</si>
  <si>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</si>
  <si>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</si>
  <si>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</si>
  <si>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</si>
  <si>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</si>
  <si>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</si>
  <si>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</si>
  <si>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</si>
  <si>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</si>
  <si>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</si>
  <si>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</si>
  <si>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</si>
  <si>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</si>
  <si>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</si>
  <si>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</si>
  <si>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</si>
  <si>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</si>
  <si>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</si>
  <si>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</si>
  <si>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</si>
  <si>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</si>
  <si>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</si>
  <si>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</si>
  <si>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</si>
  <si>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</si>
  <si>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</si>
  <si>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</si>
  <si>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</si>
  <si>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</si>
  <si>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</si>
  <si>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</si>
  <si>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</si>
  <si>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</si>
  <si>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</si>
  <si>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</si>
  <si>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</si>
  <si>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</si>
  <si>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</si>
  <si>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</si>
  <si>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</si>
  <si>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</si>
  <si>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</si>
  <si>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</si>
  <si>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</si>
  <si>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</si>
  <si>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</si>
  <si>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</si>
  <si>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</si>
  <si>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</si>
  <si>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</si>
  <si>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</si>
  <si>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</si>
  <si>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</si>
  <si>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</si>
  <si>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</si>
  <si>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</si>
  <si>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</si>
  <si>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</si>
  <si>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</si>
  <si>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</si>
  <si>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</si>
  <si>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</si>
  <si>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</si>
  <si>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</si>
  <si>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</si>
  <si>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</si>
  <si>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</si>
  <si>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</si>
  <si>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</si>
  <si>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</si>
  <si>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</si>
  <si>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</si>
  <si>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</si>
  <si>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</si>
  <si>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</si>
  <si>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</si>
  <si>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</si>
  <si>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</si>
  <si>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</si>
  <si>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</si>
  <si>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</si>
  <si>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</si>
  <si>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</si>
  <si>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</si>
  <si>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</si>
  <si>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</si>
  <si>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</si>
  <si>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</si>
  <si>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</si>
  <si>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</si>
  <si>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</si>
  <si>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</si>
  <si>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</si>
  <si>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</si>
  <si>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</si>
  <si>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</si>
  <si>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</si>
  <si>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</si>
  <si>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</si>
  <si>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</si>
  <si>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</si>
  <si>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</si>
  <si>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</si>
  <si>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</si>
  <si>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</si>
  <si>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</si>
  <si>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</si>
  <si>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</si>
  <si>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</si>
  <si>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</si>
  <si>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</si>
  <si>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</si>
  <si>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</si>
  <si>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</si>
  <si>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</si>
  <si>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</si>
  <si>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</si>
  <si>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</si>
  <si>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</si>
  <si>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</si>
  <si>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</si>
  <si>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</si>
  <si>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</si>
  <si>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</si>
  <si>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</si>
  <si>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</si>
  <si>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</si>
  <si>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</si>
  <si>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</si>
  <si>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</si>
  <si>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</si>
  <si>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</si>
  <si>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</si>
  <si>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</si>
  <si>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</si>
  <si>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</si>
  <si>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</si>
  <si>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</si>
  <si>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</si>
  <si>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</si>
  <si>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</si>
  <si>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</si>
  <si>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</si>
  <si>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</si>
  <si>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</si>
  <si>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</si>
  <si>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</si>
  <si>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</si>
  <si>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</si>
  <si>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</si>
  <si>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</si>
  <si>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</si>
  <si>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</si>
  <si>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</si>
  <si>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</si>
  <si>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</si>
  <si>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</si>
  <si>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</si>
  <si>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</si>
  <si>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</si>
  <si>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</si>
  <si>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</si>
  <si>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</si>
  <si>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</si>
  <si>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</si>
  <si>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</si>
  <si>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</si>
  <si>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</si>
  <si>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</si>
  <si>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</si>
  <si>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</si>
  <si>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</si>
  <si>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</si>
  <si>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</si>
  <si>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</si>
  <si>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</si>
  <si>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</si>
  <si>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</si>
  <si>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</si>
  <si>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</si>
  <si>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</si>
  <si>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</si>
  <si>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</si>
  <si>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</si>
  <si>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</si>
  <si>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</si>
  <si>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</si>
  <si>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</si>
  <si>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</si>
  <si>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</si>
  <si>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</si>
  <si>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</si>
  <si>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</si>
  <si>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</si>
  <si>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</si>
  <si>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</si>
  <si>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</si>
  <si>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</si>
  <si>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</si>
  <si>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</si>
  <si>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</si>
  <si>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</si>
  <si>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</si>
  <si>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</si>
  <si>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</si>
  <si>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</si>
  <si>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</si>
  <si>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</si>
  <si>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</si>
  <si>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</si>
  <si>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</si>
  <si>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</si>
  <si>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</si>
  <si>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</si>
  <si>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</si>
  <si>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</si>
  <si>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</si>
  <si>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</si>
  <si>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</si>
  <si>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</si>
  <si>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</si>
  <si>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</si>
  <si>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</si>
  <si>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</si>
  <si>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</si>
  <si>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</si>
  <si>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</si>
  <si>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</si>
  <si>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</si>
  <si>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</si>
  <si>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</si>
  <si>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</si>
  <si>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</si>
  <si>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</si>
  <si>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</si>
  <si>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</si>
  <si>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</si>
  <si>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</si>
  <si>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</si>
  <si>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</si>
  <si>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</si>
  <si>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</si>
  <si>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</si>
  <si>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</si>
  <si>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</si>
  <si>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</si>
  <si>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</si>
  <si>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</si>
  <si>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</si>
  <si>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</si>
  <si>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</si>
  <si>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</si>
  <si>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</si>
  <si>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</si>
  <si>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</si>
  <si>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</si>
  <si>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</si>
  <si>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</si>
  <si>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</si>
  <si>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</si>
  <si>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</si>
  <si>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</si>
  <si>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</si>
  <si>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</si>
  <si>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</si>
  <si>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</si>
  <si>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</si>
  <si>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</si>
  <si>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</si>
  <si>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</si>
  <si>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</si>
  <si>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</si>
  <si>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</si>
  <si>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</si>
  <si>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</si>
  <si>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</si>
  <si>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</si>
  <si>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</si>
  <si>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</si>
  <si>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</si>
  <si>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</si>
  <si>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</si>
  <si>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</si>
  <si>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</si>
  <si>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</si>
  <si>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</si>
  <si>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</si>
  <si>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</si>
  <si>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</si>
  <si>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</si>
  <si>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</si>
  <si>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</si>
  <si>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</si>
  <si>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</si>
  <si>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</si>
  <si>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</si>
  <si>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</si>
  <si>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</si>
  <si>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</si>
  <si>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</si>
  <si>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</si>
  <si>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</si>
  <si>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</si>
  <si>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</si>
  <si>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</si>
  <si>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</si>
  <si>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</si>
  <si>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</si>
  <si>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</si>
  <si>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</si>
  <si>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</si>
  <si>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</si>
  <si>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</si>
  <si>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</si>
  <si>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</si>
  <si>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</si>
  <si>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</si>
  <si>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</si>
  <si>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</si>
  <si>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</si>
  <si>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</si>
  <si>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</si>
  <si>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</si>
  <si>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</si>
  <si>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</si>
  <si>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</si>
  <si>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</si>
  <si>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</si>
  <si>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</si>
  <si>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</si>
  <si>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</si>
  <si>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</si>
  <si>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</si>
  <si>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</si>
  <si>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</si>
  <si>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</si>
  <si>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</si>
  <si>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</si>
  <si>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</si>
  <si>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</si>
  <si>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</si>
  <si>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</si>
  <si>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</si>
  <si>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</si>
  <si>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</si>
  <si>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</si>
  <si>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</si>
  <si>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</si>
  <si>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</si>
  <si>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</si>
  <si>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</si>
  <si>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</si>
  <si>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</si>
  <si>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</si>
  <si>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</si>
  <si>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</si>
  <si>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</si>
  <si>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</si>
  <si>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</si>
  <si>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</si>
  <si>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</si>
  <si>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</si>
  <si>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</si>
  <si>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</si>
  <si>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</si>
  <si>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</si>
  <si>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</si>
  <si>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</si>
  <si>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</si>
  <si>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</si>
  <si>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</si>
  <si>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</si>
  <si>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</si>
  <si>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</si>
  <si>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</si>
  <si>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</si>
  <si>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</si>
  <si>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</si>
  <si>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</si>
  <si>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</si>
  <si>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</si>
  <si>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</si>
  <si>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</si>
  <si>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</si>
  <si>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</si>
  <si>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</si>
  <si>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</si>
  <si>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</si>
  <si>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</si>
  <si>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</si>
  <si>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</si>
  <si>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</si>
  <si>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</si>
  <si>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</si>
  <si>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</si>
  <si>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</si>
  <si>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</si>
  <si>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</si>
  <si>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</si>
  <si>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</si>
  <si>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</si>
  <si>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</si>
  <si>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</si>
  <si>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</si>
  <si>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</si>
  <si>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</si>
  <si>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</si>
  <si>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</si>
  <si>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</si>
  <si>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</si>
  <si>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</si>
  <si>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</si>
  <si>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</si>
  <si>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</si>
  <si>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</si>
  <si>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</si>
  <si>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</si>
  <si>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</si>
  <si>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</si>
  <si>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</si>
  <si>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</si>
  <si>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</si>
  <si>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</si>
  <si>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</si>
  <si>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</si>
  <si>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</si>
  <si>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</si>
  <si>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</si>
  <si>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</si>
  <si>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</si>
  <si>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</si>
  <si>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</si>
  <si>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</si>
  <si>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</si>
  <si>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</si>
  <si>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</si>
  <si>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</si>
  <si>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</si>
  <si>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</si>
  <si>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</si>
  <si>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</si>
  <si>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</si>
  <si>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</si>
  <si>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</si>
  <si>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</si>
  <si>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</si>
  <si>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</si>
  <si>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</si>
  <si>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</si>
  <si>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</si>
  <si>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</si>
  <si>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</si>
  <si>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</si>
  <si>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</si>
  <si>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</si>
  <si>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</si>
  <si>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</si>
  <si>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</si>
  <si>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</si>
  <si>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</si>
  <si>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</si>
  <si>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</si>
  <si>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</si>
  <si>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</si>
  <si>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</si>
  <si>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</si>
  <si>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</si>
  <si>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</si>
  <si>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</si>
  <si>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</si>
  <si>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</si>
  <si>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</si>
  <si>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</si>
  <si>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</si>
  <si>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</si>
  <si>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</si>
  <si>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</si>
  <si>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</si>
  <si>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</si>
  <si>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</si>
  <si>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</si>
  <si>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</si>
  <si>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</si>
  <si>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</si>
  <si>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</si>
  <si>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</si>
  <si>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</si>
  <si>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</si>
  <si>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</si>
  <si>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</si>
  <si>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</si>
  <si>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</si>
  <si>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</si>
  <si>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</si>
  <si>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</si>
  <si>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</si>
  <si>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</si>
  <si>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</si>
  <si>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</si>
  <si>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</si>
  <si>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</si>
  <si>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</si>
  <si>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</si>
  <si>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</si>
  <si>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</si>
  <si>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</si>
  <si>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</si>
  <si>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</si>
  <si>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</si>
  <si>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</si>
  <si>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</si>
  <si>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</si>
  <si>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</si>
  <si>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</si>
  <si>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</si>
  <si>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</si>
  <si>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</si>
  <si>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</si>
  <si>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</si>
  <si>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</si>
  <si>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</si>
  <si>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</si>
  <si>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</si>
  <si>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</si>
  <si>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</si>
  <si>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</si>
  <si>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</si>
  <si>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</si>
  <si>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</si>
  <si>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</si>
  <si>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</si>
  <si>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</si>
  <si>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</si>
  <si>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</si>
  <si>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</si>
  <si>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</si>
  <si>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</si>
  <si>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</si>
  <si>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</si>
  <si>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</si>
  <si>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</si>
  <si>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</si>
  <si>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</si>
  <si>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</si>
  <si>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</si>
  <si>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</si>
  <si>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</si>
  <si>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</si>
  <si>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</si>
  <si>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</si>
  <si>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</si>
  <si>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</si>
  <si>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</si>
  <si>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</si>
  <si>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</si>
  <si>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</si>
  <si>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</si>
  <si>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</si>
  <si>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</si>
  <si>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</si>
  <si>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</si>
  <si>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</si>
  <si>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</si>
  <si>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</si>
  <si>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</si>
  <si>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</si>
  <si>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</si>
  <si>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</si>
  <si>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</si>
  <si>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</si>
  <si>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</si>
  <si>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</si>
  <si>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</si>
  <si>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</si>
  <si>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</si>
  <si>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</si>
  <si>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</si>
  <si>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</si>
  <si>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</si>
  <si>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</si>
  <si>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</si>
  <si>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</si>
  <si>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</si>
  <si>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</si>
  <si>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</si>
  <si>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</si>
  <si>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</si>
  <si>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</si>
  <si>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</si>
  <si>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</si>
  <si>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</si>
  <si>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</si>
  <si>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</si>
  <si>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</si>
  <si>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</si>
  <si>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</si>
  <si>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</si>
  <si>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</si>
  <si>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</si>
  <si>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</si>
  <si>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</si>
  <si>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</si>
  <si>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</si>
  <si>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</si>
  <si>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</si>
  <si>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</si>
  <si>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</si>
  <si>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</si>
  <si>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</si>
  <si>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</si>
  <si>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</si>
  <si>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</si>
  <si>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</si>
  <si>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</si>
  <si>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</si>
  <si>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</si>
  <si>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</si>
  <si>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</si>
  <si>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</si>
  <si>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</si>
  <si>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</si>
  <si>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</si>
  <si>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</si>
  <si>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</si>
  <si>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</si>
  <si>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</si>
  <si>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</si>
  <si>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</si>
  <si>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</si>
  <si>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</si>
  <si>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</si>
  <si>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</si>
  <si>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</si>
  <si>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</si>
  <si>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</si>
  <si>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</si>
  <si>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</si>
  <si>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</si>
  <si>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</si>
  <si>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</si>
  <si>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</si>
  <si>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</si>
  <si>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</si>
  <si>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</si>
  <si>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</si>
  <si>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</si>
  <si>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</si>
  <si>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</si>
  <si>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</si>
  <si>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</si>
  <si>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</si>
  <si>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</si>
  <si>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</si>
  <si>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</si>
  <si>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</si>
  <si>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</si>
  <si>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</si>
  <si>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</si>
  <si>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</si>
  <si>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</si>
  <si>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</si>
  <si>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</si>
  <si>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</si>
  <si>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</si>
  <si>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</si>
  <si>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</si>
  <si>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</si>
  <si>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</si>
  <si>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</si>
  <si>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</si>
  <si>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</si>
  <si>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</si>
  <si>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</si>
  <si>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</si>
  <si>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</si>
  <si>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</si>
  <si>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</si>
  <si>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</si>
  <si>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</si>
  <si>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</si>
  <si>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</si>
  <si>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</si>
  <si>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</si>
  <si>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</si>
  <si>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</si>
  <si>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</si>
  <si>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</si>
  <si>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</si>
  <si>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</si>
  <si>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</si>
  <si>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</si>
  <si>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</si>
  <si>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</si>
  <si>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</si>
  <si>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</si>
  <si>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</si>
  <si>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</si>
  <si>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</si>
  <si>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</si>
  <si>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</si>
  <si>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</si>
  <si>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</si>
  <si>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</si>
  <si>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</si>
  <si>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</si>
  <si>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</si>
  <si>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</si>
  <si>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</si>
  <si>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</si>
  <si>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</si>
  <si>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</si>
  <si>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</si>
  <si>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</si>
  <si>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</si>
  <si>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</si>
  <si>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</si>
  <si>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</si>
  <si>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</si>
  <si>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</si>
  <si>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</si>
  <si>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</si>
  <si>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</si>
  <si>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</si>
  <si>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</si>
  <si>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</si>
  <si>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</si>
  <si>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</si>
  <si>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</si>
  <si>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</si>
  <si>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</si>
  <si>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</si>
  <si>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</si>
  <si>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</si>
  <si>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</si>
  <si>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</si>
  <si>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</si>
  <si>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</si>
  <si>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</si>
  <si>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</si>
  <si>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</si>
  <si>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</si>
  <si>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</si>
  <si>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</si>
  <si>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</si>
  <si>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</si>
  <si>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</si>
  <si>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</si>
  <si>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</si>
  <si>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</si>
  <si>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</si>
  <si>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</si>
  <si>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</si>
  <si>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</si>
  <si>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</si>
  <si>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</si>
  <si>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</si>
  <si>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</si>
  <si>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</si>
  <si>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</si>
  <si>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</si>
  <si>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</si>
  <si>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</si>
  <si>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</si>
  <si>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</si>
  <si>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</si>
  <si>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</si>
  <si>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</si>
  <si>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</si>
  <si>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</si>
  <si>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</si>
  <si>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</si>
  <si>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</si>
  <si>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</si>
  <si>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</si>
  <si>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</si>
  <si>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</si>
  <si>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</si>
  <si>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</si>
  <si>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</si>
  <si>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</si>
  <si>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</si>
  <si>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</si>
  <si>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</si>
  <si>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</si>
  <si>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</si>
  <si>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</si>
  <si>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</si>
  <si>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</si>
  <si>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</si>
  <si>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</si>
  <si>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</si>
  <si>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</si>
  <si>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</si>
  <si>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</si>
  <si>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</si>
  <si>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</si>
  <si>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</si>
  <si>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</si>
  <si>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</si>
  <si>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</si>
  <si>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</si>
  <si>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</si>
  <si>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</si>
  <si>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</si>
  <si>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</si>
  <si>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</si>
  <si>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</si>
  <si>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</si>
  <si>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</si>
  <si>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</si>
  <si>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</si>
  <si>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</si>
  <si>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</si>
  <si>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</si>
  <si>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</si>
  <si>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</si>
  <si>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</si>
  <si>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</si>
  <si>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</si>
  <si>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</si>
  <si>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</si>
  <si>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</si>
  <si>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</si>
  <si>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</si>
  <si>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</si>
  <si>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</si>
  <si>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</si>
  <si>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</si>
  <si>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</si>
  <si>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</si>
  <si>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</si>
  <si>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</si>
  <si>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</si>
  <si>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</si>
  <si>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</si>
  <si>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</si>
  <si>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</si>
  <si>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</si>
  <si>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</si>
  <si>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</si>
  <si>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</si>
  <si>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</si>
  <si>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</si>
  <si>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</si>
  <si>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</si>
  <si>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</si>
  <si>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</si>
  <si>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</si>
  <si>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</si>
  <si>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</si>
  <si>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</si>
  <si>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</si>
  <si>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</si>
  <si>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</si>
  <si>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</si>
  <si>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</si>
  <si>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</si>
  <si>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</si>
  <si>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</si>
  <si>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</si>
  <si>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</si>
  <si>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</si>
  <si>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</si>
  <si>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</si>
  <si>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</si>
  <si>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</si>
  <si>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</si>
  <si>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</si>
  <si>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</si>
  <si>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</si>
  <si>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</si>
  <si>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</si>
  <si>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</si>
  <si>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</si>
  <si>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</si>
  <si>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</si>
  <si>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</si>
  <si>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</si>
  <si>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</si>
  <si>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</si>
  <si>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</si>
  <si>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</si>
  <si>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</si>
  <si>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</si>
  <si>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</si>
  <si>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</si>
  <si>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</si>
  <si>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</si>
  <si>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</si>
  <si>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</si>
  <si>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</si>
  <si>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</si>
  <si>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</si>
  <si>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</si>
  <si>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</si>
  <si>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</si>
  <si>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</si>
  <si>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</si>
  <si>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</si>
  <si>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</si>
  <si>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</si>
  <si>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</si>
  <si>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</si>
  <si>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</si>
  <si>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</si>
  <si>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</si>
  <si>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</si>
  <si>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</si>
  <si>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</si>
  <si>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</si>
  <si>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</si>
  <si>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</si>
  <si>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</si>
  <si>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</si>
  <si>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</si>
  <si>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</si>
  <si>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</si>
  <si>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</si>
  <si>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</si>
  <si>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</si>
  <si>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</si>
  <si>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</si>
  <si>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</si>
  <si>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</si>
  <si>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</si>
  <si>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</si>
  <si>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</si>
  <si>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</si>
  <si>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</si>
  <si>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</si>
  <si>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</si>
  <si>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</si>
  <si>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</si>
  <si>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</si>
  <si>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</si>
  <si>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</si>
  <si>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</si>
  <si>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</si>
  <si>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</si>
  <si>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</si>
  <si>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</si>
  <si>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</si>
  <si>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</si>
  <si>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</si>
  <si>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</si>
  <si>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</si>
  <si>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</si>
  <si>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</si>
  <si>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</si>
  <si>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</si>
  <si>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</si>
  <si>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</si>
  <si>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</si>
  <si>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</si>
  <si>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</si>
  <si>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</si>
  <si>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</si>
  <si>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</si>
  <si>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</si>
  <si>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</si>
  <si>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</si>
  <si>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</si>
  <si>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</si>
  <si>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</si>
  <si>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</si>
  <si>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</si>
  <si>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</si>
  <si>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</si>
  <si>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</si>
  <si>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</si>
  <si>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</si>
  <si>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</si>
  <si>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</si>
  <si>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</si>
  <si>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</si>
  <si>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</si>
  <si>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</si>
  <si>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</si>
  <si>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</si>
  <si>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</si>
  <si>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</si>
  <si>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</si>
  <si>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</si>
  <si>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</si>
  <si>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</si>
  <si>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</si>
  <si>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</si>
  <si>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</si>
  <si>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</si>
  <si>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</si>
  <si>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</si>
  <si>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</si>
  <si>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</si>
  <si>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</si>
  <si>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</si>
  <si>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</si>
  <si>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</si>
  <si>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</si>
  <si>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</si>
  <si>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</si>
  <si>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</si>
  <si>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</si>
  <si>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</si>
  <si>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</si>
  <si>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</si>
  <si>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</si>
  <si>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</si>
  <si>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</si>
  <si>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</si>
  <si>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</si>
  <si>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</si>
  <si>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</si>
  <si>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</si>
  <si>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</si>
  <si>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</si>
  <si>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</si>
  <si>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</si>
  <si>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</si>
  <si>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</si>
  <si>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</si>
  <si>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</si>
  <si>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</si>
  <si>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</si>
  <si>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</si>
  <si>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</si>
  <si>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</si>
  <si>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</si>
  <si>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</si>
  <si>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</si>
  <si>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</si>
  <si>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</si>
  <si>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</si>
  <si>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</si>
  <si>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</si>
  <si>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</si>
  <si>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</si>
  <si>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</si>
  <si>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</si>
  <si>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</si>
  <si>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</si>
  <si>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</si>
  <si>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</si>
  <si>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</si>
  <si>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</si>
  <si>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</si>
  <si>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</si>
  <si>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</si>
  <si>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</si>
  <si>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</si>
  <si>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</si>
  <si>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</si>
  <si>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</si>
  <si>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</si>
  <si>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</si>
  <si>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</si>
  <si>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</si>
  <si>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</si>
  <si>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</si>
  <si>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</si>
  <si>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</si>
  <si>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</si>
  <si>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</si>
  <si>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</si>
  <si>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</si>
  <si>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</si>
  <si>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</si>
  <si>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</si>
  <si>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</si>
  <si>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</si>
  <si>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</si>
  <si>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</si>
  <si>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</si>
  <si>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</si>
  <si>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</si>
  <si>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</si>
  <si>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</si>
  <si>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</si>
  <si>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</si>
  <si>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</si>
  <si>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</si>
  <si>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</si>
  <si>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</si>
  <si>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</si>
  <si>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</si>
  <si>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</si>
  <si>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</si>
  <si>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</si>
  <si>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</si>
  <si>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</si>
  <si>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</si>
  <si>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</si>
  <si>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</si>
  <si>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</si>
  <si>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</si>
  <si>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</si>
  <si>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</si>
  <si>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</si>
  <si>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</si>
  <si>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</si>
  <si>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</si>
  <si>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</si>
  <si>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</si>
  <si>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</si>
  <si>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</si>
  <si>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</si>
  <si>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</si>
  <si>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</si>
  <si>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</si>
  <si>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</si>
  <si>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</si>
  <si>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</si>
  <si>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</si>
  <si>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</si>
  <si>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</si>
  <si>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</si>
  <si>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</si>
  <si>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</si>
  <si>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</si>
  <si>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</si>
  <si>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</si>
  <si>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</si>
  <si>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</si>
  <si>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</si>
  <si>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</si>
  <si>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</si>
  <si>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</si>
  <si>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</si>
  <si>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</si>
  <si>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</si>
  <si>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</si>
  <si>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</si>
  <si>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</si>
  <si>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</si>
  <si>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</si>
  <si>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</si>
  <si>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</si>
  <si>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</si>
  <si>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</si>
  <si>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</si>
  <si>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</si>
  <si>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</si>
  <si>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</si>
  <si>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</si>
  <si>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</si>
  <si>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</si>
  <si>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</si>
  <si>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</si>
  <si>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</si>
  <si>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</si>
  <si>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</si>
  <si>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</si>
  <si>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</si>
  <si>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</si>
  <si>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</si>
  <si>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</si>
  <si>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</si>
  <si>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</si>
  <si>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</si>
  <si>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</si>
  <si>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</si>
  <si>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</si>
  <si>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</si>
  <si>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</si>
  <si>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</si>
  <si>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</si>
  <si>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</si>
  <si>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</si>
  <si>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</si>
  <si>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</si>
  <si>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</si>
  <si>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</si>
  <si>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</si>
  <si>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</si>
  <si>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</si>
  <si>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</si>
  <si>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</si>
  <si>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</si>
  <si>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</si>
  <si>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</si>
  <si>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</si>
  <si>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</si>
  <si>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</si>
  <si>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</si>
  <si>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</si>
  <si>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</si>
  <si>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</si>
  <si>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</si>
  <si>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</si>
  <si>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</si>
  <si>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</si>
  <si>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</si>
  <si>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</si>
  <si>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</si>
  <si>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</si>
  <si>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</si>
  <si>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</si>
  <si>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</si>
  <si>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</si>
  <si>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</si>
  <si>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</si>
  <si>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</si>
  <si>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</si>
  <si>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</si>
  <si>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</si>
  <si>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</si>
  <si>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</si>
  <si>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</si>
  <si>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</si>
  <si>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</si>
  <si>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</si>
  <si>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</si>
  <si>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</si>
  <si>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</si>
  <si>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</si>
  <si>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</si>
  <si>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</si>
  <si>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</si>
  <si>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</si>
  <si>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</si>
  <si>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</si>
  <si>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</si>
  <si>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</si>
  <si>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</si>
  <si>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</si>
  <si>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</si>
  <si>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</si>
  <si>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</si>
  <si>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</si>
  <si>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</si>
  <si>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</si>
  <si>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</si>
  <si>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</si>
  <si>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</si>
  <si>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</si>
  <si>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</si>
  <si>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</si>
  <si>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</si>
  <si>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</si>
  <si>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</si>
  <si>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</si>
  <si>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</si>
  <si>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</si>
  <si>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</si>
  <si>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</si>
  <si>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</si>
  <si>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</si>
  <si>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</si>
  <si>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</si>
  <si>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</si>
  <si>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</si>
  <si>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</si>
  <si>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</si>
  <si>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</si>
  <si>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</si>
  <si>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</si>
  <si>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</si>
  <si>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</si>
  <si>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</si>
  <si>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</si>
  <si>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</si>
  <si>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</si>
  <si>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</si>
  <si>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</si>
  <si>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</si>
  <si>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</si>
  <si>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</si>
  <si>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</si>
  <si>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</si>
  <si>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</si>
  <si>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</si>
  <si>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</si>
  <si>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</si>
  <si>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</si>
  <si>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</si>
  <si>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</si>
  <si>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</si>
  <si>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</si>
  <si>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</si>
  <si>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</si>
  <si>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</si>
  <si>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</si>
  <si>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</si>
  <si>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</si>
  <si>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</si>
  <si>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</si>
  <si>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</si>
  <si>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</si>
  <si>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</si>
  <si>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</si>
  <si>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</si>
  <si>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</si>
  <si>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</si>
  <si>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</si>
  <si>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</si>
  <si>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</si>
  <si>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</si>
  <si>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</si>
  <si>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</si>
  <si>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</si>
  <si>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</si>
  <si>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</si>
  <si>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</si>
  <si>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</si>
  <si>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</si>
  <si>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</si>
  <si>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</si>
  <si>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</si>
  <si>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</si>
  <si>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</si>
  <si>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</si>
  <si>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</si>
  <si>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</si>
  <si>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</si>
  <si>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</si>
  <si>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</si>
  <si>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</si>
  <si>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</si>
  <si>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</si>
  <si>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</si>
  <si>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</si>
  <si>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</si>
  <si>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</si>
  <si>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</si>
  <si>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</si>
  <si>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</si>
  <si>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</si>
  <si>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</si>
  <si>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</si>
  <si>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</si>
  <si>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</si>
  <si>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</si>
  <si>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</si>
  <si>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</si>
  <si>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</si>
  <si>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</si>
  <si>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</si>
  <si>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</si>
  <si>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</si>
  <si>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</si>
  <si>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</si>
  <si>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</si>
  <si>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</si>
  <si>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</si>
  <si>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</si>
  <si>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</si>
  <si>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</si>
  <si>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</si>
  <si>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</si>
  <si>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</si>
  <si>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</si>
  <si>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</si>
  <si>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</si>
  <si>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</si>
  <si>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</si>
  <si>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</si>
  <si>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</si>
  <si>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</si>
  <si>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</si>
  <si>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</si>
  <si>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</si>
  <si>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</si>
  <si>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</si>
  <si>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</si>
  <si>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</si>
  <si>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</si>
  <si>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</si>
  <si>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</si>
  <si>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</si>
  <si>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</si>
  <si>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</si>
  <si>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</si>
  <si>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</si>
  <si>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</si>
  <si>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</si>
  <si>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</si>
  <si>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</si>
  <si>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</si>
  <si>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</si>
  <si>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</si>
  <si>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</si>
  <si>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</si>
  <si>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</si>
  <si>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</si>
  <si>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</si>
  <si>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</si>
  <si>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</si>
  <si>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</si>
  <si>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</si>
  <si>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</si>
  <si>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</si>
  <si>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</si>
  <si>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</si>
  <si>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</si>
  <si>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</si>
  <si>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</si>
  <si>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</si>
  <si>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</si>
  <si>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</si>
  <si>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</si>
  <si>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</si>
  <si>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</si>
  <si>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</si>
  <si>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</si>
  <si>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</si>
  <si>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</si>
  <si>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</si>
  <si>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</si>
  <si>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</si>
  <si>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</si>
  <si>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</si>
  <si>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</si>
  <si>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</si>
  <si>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</si>
  <si>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</si>
  <si>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</si>
  <si>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</si>
  <si>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</si>
  <si>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</si>
  <si>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</si>
  <si>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</si>
  <si>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</si>
  <si>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</si>
  <si>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</si>
  <si>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</si>
  <si>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</si>
  <si>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</si>
  <si>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</si>
  <si>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</si>
  <si>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</si>
  <si>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</si>
  <si>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</si>
  <si>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</si>
  <si>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</si>
  <si>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</si>
  <si>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</si>
  <si>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</si>
  <si>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</si>
  <si>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</si>
  <si>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</si>
  <si>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</si>
  <si>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</si>
  <si>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</si>
  <si>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</si>
  <si>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</si>
  <si>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</si>
  <si>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</si>
  <si>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</si>
  <si>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</si>
  <si>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</si>
  <si>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</si>
  <si>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</si>
  <si>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</si>
  <si>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</si>
  <si>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</si>
  <si>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</si>
  <si>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</si>
  <si>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</si>
  <si>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</si>
  <si>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</si>
  <si>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</si>
  <si>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</si>
  <si>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</si>
  <si>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</si>
  <si>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</si>
  <si>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</si>
  <si>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</si>
  <si>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</si>
  <si>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</si>
  <si>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</si>
  <si>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</si>
  <si>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</si>
  <si>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</si>
  <si>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</si>
  <si>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</si>
  <si>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</si>
  <si>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</si>
  <si>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</si>
  <si>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</si>
  <si>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</si>
  <si>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</si>
  <si>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</si>
  <si>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</si>
  <si>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</si>
  <si>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</si>
  <si>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</si>
  <si>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</si>
  <si>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</si>
  <si>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</si>
  <si>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</si>
  <si>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</si>
  <si>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</si>
  <si>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</si>
  <si>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</si>
  <si>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</si>
  <si>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</si>
  <si>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</si>
  <si>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</si>
  <si>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</si>
  <si>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</si>
  <si>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</si>
  <si>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</si>
  <si>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</si>
  <si>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</si>
  <si>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</si>
  <si>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</si>
  <si>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</si>
  <si>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</si>
  <si>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</si>
  <si>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</si>
  <si>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</si>
  <si>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</si>
  <si>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</si>
  <si>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</si>
  <si>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</si>
  <si>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</si>
  <si>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</si>
  <si>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</si>
  <si>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</si>
  <si>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</si>
  <si>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</si>
  <si>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</si>
  <si>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</si>
  <si>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</si>
  <si>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</si>
  <si>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</si>
  <si>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</si>
  <si>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</si>
  <si>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</si>
  <si>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</si>
  <si>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</si>
  <si>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</si>
  <si>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</si>
  <si>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</si>
  <si>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</si>
  <si>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</si>
  <si>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</si>
  <si>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</si>
  <si>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</si>
  <si>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</si>
  <si>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</si>
  <si>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</si>
  <si>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</si>
  <si>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</si>
  <si>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</si>
  <si>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</si>
  <si>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</si>
  <si>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</si>
  <si>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</si>
  <si>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</si>
  <si>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</si>
  <si>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</si>
  <si>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</si>
  <si>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</si>
  <si>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</si>
  <si>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</si>
  <si>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</si>
  <si>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</si>
  <si>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</si>
  <si>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</si>
  <si>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</si>
  <si>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</si>
  <si>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</si>
  <si>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</si>
  <si>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</si>
  <si>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</si>
  <si>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</si>
  <si>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</si>
  <si>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</si>
  <si>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</si>
  <si>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</si>
  <si>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</si>
  <si>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</si>
  <si>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</si>
  <si>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</si>
  <si>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</si>
  <si>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</si>
  <si>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</si>
  <si>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</si>
  <si>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</si>
  <si>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</si>
  <si>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</si>
  <si>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</si>
  <si>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</si>
  <si>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</si>
  <si>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</si>
  <si>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</si>
  <si>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</si>
  <si>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</si>
  <si>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</si>
  <si>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</si>
  <si>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</si>
  <si>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</si>
  <si>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</si>
  <si>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</si>
  <si>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</si>
  <si>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</si>
  <si>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</si>
  <si>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</si>
  <si>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</si>
  <si>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</si>
  <si>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</si>
  <si>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</si>
  <si>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</si>
  <si>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</si>
  <si>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</si>
  <si>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</si>
  <si>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</si>
  <si>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</si>
  <si>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</si>
  <si>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</si>
  <si>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</si>
  <si>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</si>
  <si>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</si>
  <si>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</si>
  <si>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</si>
  <si>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</si>
  <si>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</si>
  <si>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</si>
  <si>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</si>
  <si>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</si>
  <si>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</si>
  <si>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</si>
  <si>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</si>
  <si>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</si>
  <si>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</si>
  <si>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</si>
  <si>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</si>
  <si>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</si>
  <si>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</si>
  <si>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</si>
  <si>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</si>
  <si>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</si>
  <si>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</si>
  <si>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</si>
  <si>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</si>
  <si>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</si>
  <si>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</si>
  <si>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</si>
  <si>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</si>
  <si>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</si>
  <si>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</si>
  <si>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</si>
  <si>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</si>
  <si>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</si>
  <si>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</si>
  <si>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</si>
  <si>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</si>
  <si>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</si>
  <si>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</si>
  <si>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</si>
  <si>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</si>
  <si>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</si>
  <si>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</si>
  <si>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</si>
  <si>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</si>
  <si>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</si>
  <si>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</si>
  <si>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</si>
  <si>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</si>
  <si>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</si>
  <si>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</si>
  <si>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</si>
  <si>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</si>
  <si>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</si>
  <si>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</si>
  <si>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</si>
  <si>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</si>
  <si>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</si>
  <si>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</si>
  <si>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</si>
  <si>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</si>
  <si>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</si>
  <si>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</si>
  <si>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</si>
  <si>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</si>
  <si>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</si>
  <si>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</si>
  <si>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</si>
  <si>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</si>
  <si>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</si>
  <si>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</si>
  <si>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</si>
  <si>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</si>
  <si>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</si>
  <si>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</si>
  <si>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</si>
  <si>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</si>
  <si>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</si>
  <si>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</si>
  <si>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</si>
  <si>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</si>
  <si>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</si>
  <si>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</si>
  <si>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</si>
  <si>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</si>
  <si>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</si>
  <si>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</si>
  <si>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</si>
  <si>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</si>
  <si>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</si>
  <si>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</si>
  <si>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</si>
  <si>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</si>
  <si>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</si>
  <si>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</si>
  <si>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</si>
  <si>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</si>
  <si>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</si>
  <si>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</si>
  <si>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</si>
  <si>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</si>
  <si>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</si>
  <si>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</si>
  <si>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</si>
  <si>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</si>
  <si>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</si>
  <si>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</si>
  <si>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</si>
  <si>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</si>
  <si>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</si>
  <si>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</si>
  <si>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</si>
  <si>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</si>
  <si>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</si>
  <si>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</si>
  <si>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</si>
  <si>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</si>
  <si>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</si>
  <si>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</si>
  <si>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</si>
  <si>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</si>
  <si>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</si>
  <si>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</si>
  <si>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</si>
  <si>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</si>
  <si>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</si>
  <si>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</si>
  <si>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</si>
  <si>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</si>
  <si>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</si>
  <si>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</si>
  <si>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</si>
  <si>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</si>
  <si>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</si>
  <si>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</si>
  <si>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</si>
  <si>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</si>
  <si>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</si>
  <si>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</si>
  <si>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</si>
  <si>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</si>
  <si>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</si>
  <si>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</si>
  <si>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</si>
  <si>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</si>
  <si>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</si>
  <si>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</si>
  <si>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</si>
  <si>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</si>
  <si>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</si>
  <si>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</si>
  <si>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</si>
  <si>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</si>
  <si>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</si>
  <si>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</si>
  <si>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</si>
  <si>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</si>
  <si>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</si>
  <si>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</si>
  <si>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</si>
  <si>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</si>
  <si>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</si>
  <si>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</si>
  <si>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</si>
  <si>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</si>
  <si>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</si>
  <si>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</si>
  <si>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</si>
  <si>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</si>
  <si>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</si>
  <si>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</si>
  <si>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</si>
  <si>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</si>
  <si>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</si>
  <si>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</si>
  <si>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</si>
  <si>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</si>
  <si>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</si>
  <si>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</si>
  <si>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</si>
  <si>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</si>
  <si>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</si>
  <si>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</si>
  <si>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</si>
  <si>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</si>
  <si>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</si>
  <si>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</si>
  <si>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</si>
  <si>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</si>
  <si>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</si>
  <si>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</si>
  <si>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</si>
  <si>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</si>
  <si>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</si>
  <si>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</si>
  <si>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</si>
  <si>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</si>
  <si>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</si>
  <si>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</si>
  <si>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</si>
  <si>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</si>
  <si>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</si>
  <si>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</si>
  <si>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</si>
  <si>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</si>
  <si>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</si>
  <si>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</si>
  <si>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</si>
  <si>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</si>
  <si>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</si>
  <si>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</si>
  <si>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</si>
  <si>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</si>
  <si>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</si>
  <si>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</si>
  <si>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</si>
  <si>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</si>
  <si>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</si>
  <si>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</si>
  <si>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</si>
  <si>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</si>
  <si>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</si>
  <si>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</si>
  <si>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</si>
  <si>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</si>
  <si>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</si>
  <si>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</si>
  <si>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</si>
  <si>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</si>
  <si>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</si>
  <si>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</si>
  <si>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</si>
  <si>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</si>
  <si>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</si>
  <si>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</si>
  <si>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</si>
  <si>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</si>
  <si>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</si>
  <si>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</si>
  <si>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</si>
  <si>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</si>
  <si>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</si>
  <si>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</si>
  <si>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</si>
  <si>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</si>
  <si>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</si>
  <si>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</si>
  <si>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</si>
  <si>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</si>
  <si>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</si>
  <si>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</si>
  <si>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</si>
  <si>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</si>
  <si>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</si>
  <si>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</si>
  <si>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</si>
  <si>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</si>
  <si>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</si>
  <si>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</si>
  <si>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</si>
  <si>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</si>
  <si>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</si>
  <si>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</si>
  <si>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</si>
  <si>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</si>
  <si>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</si>
  <si>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</si>
  <si>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</si>
  <si>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</si>
  <si>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</si>
  <si>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</si>
  <si>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</si>
  <si>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</si>
  <si>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</si>
  <si>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</si>
  <si>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</si>
  <si>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</si>
  <si>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</si>
  <si>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</si>
  <si>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</si>
  <si>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</si>
  <si>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</si>
  <si>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</si>
  <si>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</si>
  <si>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</si>
  <si>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</si>
  <si>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</si>
  <si>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</si>
  <si>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</si>
  <si>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</si>
  <si>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</si>
  <si>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</si>
  <si>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</si>
  <si>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</si>
  <si>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</si>
  <si>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</si>
  <si>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</si>
  <si>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</si>
  <si>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</si>
  <si>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</si>
  <si>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</si>
  <si>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</si>
  <si>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</si>
  <si>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</si>
  <si>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</si>
  <si>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</si>
  <si>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</si>
  <si>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</si>
  <si>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</si>
  <si>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</si>
  <si>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</si>
  <si>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</si>
  <si>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</si>
  <si>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</si>
  <si>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</si>
  <si>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</si>
  <si>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</si>
  <si>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</si>
  <si>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</si>
  <si>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</si>
  <si>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</si>
  <si>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</si>
  <si>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</si>
  <si>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</si>
  <si>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</si>
  <si>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</si>
  <si>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</si>
  <si>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</si>
  <si>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</si>
  <si>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</si>
  <si>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</si>
  <si>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</si>
  <si>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</si>
  <si>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</si>
  <si>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</si>
  <si>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</si>
  <si>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</si>
  <si>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</si>
  <si>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</si>
  <si>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</si>
  <si>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</si>
  <si>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</si>
  <si>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</si>
  <si>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</si>
  <si>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</si>
  <si>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</si>
  <si>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</si>
  <si>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</si>
  <si>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</si>
  <si>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</si>
  <si>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</si>
  <si>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</si>
  <si>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</si>
  <si>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</si>
  <si>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</si>
  <si>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</si>
  <si>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</si>
  <si>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</si>
  <si>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</si>
  <si>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</si>
  <si>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</si>
  <si>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</si>
  <si>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</si>
  <si>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</si>
  <si>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</si>
  <si>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</si>
  <si>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</si>
  <si>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</si>
  <si>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</si>
  <si>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</si>
  <si>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</si>
  <si>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</si>
  <si>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</si>
  <si>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</si>
  <si>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</si>
  <si>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</si>
  <si>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</si>
  <si>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</si>
  <si>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</si>
  <si>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</si>
  <si>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</si>
  <si>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</si>
  <si>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</si>
  <si>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</si>
  <si>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</si>
  <si>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</si>
  <si>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</si>
  <si>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</si>
  <si>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</si>
  <si>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</si>
  <si>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</si>
  <si>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</si>
  <si>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</si>
  <si>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</si>
  <si>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</si>
  <si>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</si>
  <si>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</si>
  <si>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</si>
  <si>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</si>
  <si>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</si>
  <si>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</si>
  <si>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</si>
  <si>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</si>
  <si>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</si>
  <si>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</si>
  <si>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</si>
  <si>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</si>
  <si>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</si>
  <si>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</si>
  <si>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</si>
  <si>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</si>
  <si>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</si>
  <si>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</si>
  <si>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</si>
  <si>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</si>
  <si>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</si>
  <si>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</si>
  <si>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</si>
  <si>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</si>
  <si>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</si>
  <si>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</si>
  <si>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</si>
  <si>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</si>
  <si>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</si>
  <si>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</si>
  <si>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</si>
  <si>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</si>
  <si>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</si>
  <si>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</si>
  <si>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</si>
  <si>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</si>
  <si>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</si>
  <si>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</si>
  <si>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</si>
  <si>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</si>
  <si>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</si>
  <si>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</si>
  <si>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</si>
  <si>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</si>
  <si>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</si>
  <si>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</si>
  <si>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</si>
  <si>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</si>
  <si>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</si>
  <si>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</si>
  <si>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</si>
  <si>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</si>
  <si>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</si>
  <si>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</si>
  <si>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</si>
  <si>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</si>
  <si>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</si>
  <si>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</si>
  <si>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</si>
  <si>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</si>
  <si>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</si>
  <si>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</si>
  <si>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</si>
  <si>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</si>
  <si>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</si>
  <si>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</si>
  <si>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</si>
  <si>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</si>
  <si>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</si>
  <si>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</si>
  <si>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</si>
  <si>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</si>
  <si>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</si>
  <si>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</si>
  <si>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</si>
  <si>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</si>
  <si>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</si>
  <si>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</si>
  <si>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</si>
  <si>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</si>
  <si>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</si>
  <si>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</si>
  <si>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</si>
  <si>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</si>
  <si>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</si>
  <si>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</si>
  <si>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</si>
  <si>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</si>
  <si>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</si>
  <si>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</si>
  <si>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</si>
  <si>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</si>
  <si>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</si>
  <si>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</si>
  <si>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</si>
  <si>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</si>
  <si>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</si>
  <si>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</si>
  <si>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</si>
  <si>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</si>
  <si>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</si>
  <si>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</si>
  <si>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</si>
  <si>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</si>
  <si>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</si>
  <si>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</si>
  <si>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</si>
  <si>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</si>
  <si>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</si>
  <si>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</si>
  <si>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</si>
  <si>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</si>
  <si>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</si>
  <si>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</si>
  <si>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</si>
  <si>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</si>
  <si>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</si>
  <si>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</si>
  <si>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</si>
  <si>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</si>
  <si>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</si>
  <si>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</si>
  <si>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</si>
  <si>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</si>
  <si>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</si>
  <si>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</si>
  <si>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</si>
  <si>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</si>
  <si>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</si>
  <si>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</si>
  <si>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</si>
  <si>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</si>
  <si>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</si>
  <si>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</si>
  <si>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</si>
  <si>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</si>
  <si>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</si>
  <si>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</si>
  <si>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</si>
  <si>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</si>
  <si>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</si>
  <si>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</si>
  <si>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</si>
  <si>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</si>
  <si>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</si>
  <si>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</si>
  <si>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</si>
  <si>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</si>
  <si>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</si>
  <si>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</si>
  <si>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</si>
  <si>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</si>
  <si>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</si>
  <si>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</si>
  <si>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</si>
  <si>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</si>
  <si>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</si>
  <si>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</si>
  <si>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</si>
  <si>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</si>
  <si>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</si>
  <si>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</si>
  <si>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</si>
  <si>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</si>
  <si>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</si>
  <si>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</si>
  <si>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</si>
  <si>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</si>
  <si>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</si>
  <si>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</si>
  <si>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</si>
  <si>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</si>
  <si>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</si>
  <si>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</si>
  <si>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</si>
  <si>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</si>
  <si>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</si>
  <si>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</si>
  <si>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</si>
  <si>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</si>
  <si>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</si>
  <si>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</si>
  <si>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</si>
  <si>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</si>
  <si>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</si>
  <si>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</si>
  <si>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</si>
  <si>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</si>
  <si>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</si>
  <si>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</si>
  <si>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</si>
  <si>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</si>
  <si>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</si>
  <si>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</si>
  <si>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</si>
  <si>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</si>
  <si>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</si>
  <si>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</si>
  <si>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</si>
  <si>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</si>
  <si>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</si>
  <si>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</si>
  <si>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</si>
  <si>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</si>
  <si>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</si>
  <si>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</si>
  <si>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</si>
  <si>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</si>
  <si>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</si>
  <si>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</si>
  <si>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</si>
  <si>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</si>
  <si>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</si>
  <si>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</si>
  <si>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</si>
  <si>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</si>
  <si>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</si>
  <si>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</si>
  <si>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</si>
  <si>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</si>
  <si>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</si>
  <si>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</si>
  <si>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</si>
  <si>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</si>
  <si>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</si>
  <si>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</si>
  <si>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</si>
  <si>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</si>
  <si>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</si>
  <si>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</si>
  <si>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</si>
  <si>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</si>
  <si>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</si>
  <si>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</si>
  <si>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</si>
  <si>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</si>
  <si>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</si>
  <si>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</si>
  <si>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</si>
  <si>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</si>
  <si>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</si>
  <si>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</si>
  <si>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</si>
  <si>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</si>
  <si>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</si>
  <si>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</si>
  <si>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</si>
  <si>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</si>
  <si>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</si>
  <si>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</si>
  <si>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</si>
  <si>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</si>
  <si>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</si>
  <si>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</si>
  <si>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</si>
  <si>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</si>
  <si>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</si>
  <si>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</si>
  <si>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</si>
  <si>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</si>
  <si>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</si>
  <si>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</si>
  <si>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</si>
  <si>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</si>
  <si>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</si>
  <si>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</si>
  <si>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</si>
  <si>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</si>
  <si>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</si>
  <si>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</si>
  <si>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</si>
  <si>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</si>
  <si>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</si>
  <si>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</si>
  <si>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</si>
  <si>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</si>
  <si>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</si>
  <si>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</si>
  <si>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</si>
  <si>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</si>
  <si>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</si>
  <si>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</si>
  <si>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</si>
  <si>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</si>
  <si>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</si>
  <si>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</si>
  <si>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</si>
  <si>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</si>
  <si>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</si>
  <si>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</si>
  <si>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</si>
  <si>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</si>
  <si>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</si>
  <si>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</si>
  <si>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</si>
  <si>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</si>
  <si>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</si>
  <si>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</si>
  <si>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</si>
  <si>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</si>
  <si>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</si>
  <si>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</si>
  <si>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</si>
  <si>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</si>
  <si>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</si>
  <si>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</si>
  <si>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</si>
  <si>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</si>
  <si>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</si>
  <si>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</si>
  <si>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</si>
  <si>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</si>
  <si>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</si>
  <si>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</si>
  <si>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</si>
  <si>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</si>
  <si>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</si>
  <si>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</si>
  <si>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</si>
  <si>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</si>
  <si>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</si>
  <si>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</si>
  <si>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</si>
  <si>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</si>
  <si>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</si>
  <si>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</si>
  <si>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</si>
  <si>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</si>
  <si>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</si>
  <si>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</si>
  <si>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</si>
  <si>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</si>
  <si>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</si>
  <si>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</si>
  <si>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</si>
  <si>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</si>
  <si>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</si>
  <si>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</si>
  <si>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</si>
  <si>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</si>
  <si>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</si>
  <si>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</si>
  <si>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</si>
  <si>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</si>
  <si>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</si>
  <si>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</si>
  <si>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</si>
  <si>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</si>
  <si>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</si>
  <si>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</si>
  <si>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</si>
  <si>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</si>
  <si>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</si>
  <si>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</si>
  <si>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</si>
  <si>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</si>
  <si>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</si>
  <si>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</si>
  <si>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</si>
  <si>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</si>
  <si>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</si>
  <si>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</si>
  <si>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</si>
  <si>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</si>
  <si>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</si>
  <si>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</si>
  <si>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</si>
  <si>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</si>
  <si>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</si>
  <si>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</si>
  <si>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</si>
  <si>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</si>
  <si>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</si>
  <si>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</si>
  <si>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</si>
  <si>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</si>
  <si>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</si>
  <si>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</si>
  <si>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</si>
  <si>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</si>
  <si>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</si>
  <si>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</si>
  <si>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</si>
  <si>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</si>
  <si>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</si>
  <si>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</si>
  <si>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</si>
  <si>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</si>
  <si>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</si>
  <si>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</si>
  <si>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</si>
  <si>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</si>
  <si>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</si>
  <si>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</si>
  <si>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</si>
  <si>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</si>
  <si>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</si>
  <si>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</si>
  <si>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</si>
  <si>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</si>
  <si>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</si>
  <si>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</si>
  <si>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</si>
  <si>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</si>
  <si>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</si>
  <si>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</si>
  <si>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</si>
  <si>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</si>
  <si>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</si>
  <si>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</si>
  <si>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</si>
  <si>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</si>
  <si>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</si>
  <si>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</si>
  <si>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</si>
  <si>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</si>
  <si>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</si>
  <si>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</si>
  <si>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</si>
  <si>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</si>
  <si>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</si>
  <si>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</si>
  <si>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</si>
  <si>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</si>
  <si>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</si>
  <si>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</si>
  <si>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</si>
  <si>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</si>
  <si>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</si>
  <si>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</si>
  <si>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</si>
  <si>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</si>
  <si>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</si>
  <si>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</si>
  <si>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</si>
  <si>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</si>
  <si>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</si>
  <si>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</si>
  <si>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</si>
  <si>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</si>
  <si>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</si>
  <si>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</si>
  <si>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</si>
  <si>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</si>
  <si>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</si>
  <si>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</si>
  <si>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</si>
  <si>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</si>
  <si>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</si>
  <si>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</si>
  <si>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</si>
  <si>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</si>
  <si>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</si>
  <si>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</si>
  <si>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</si>
  <si>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</si>
  <si>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</si>
  <si>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</si>
  <si>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</si>
  <si>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</si>
  <si>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</si>
  <si>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</si>
  <si>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</si>
  <si>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</si>
  <si>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</si>
  <si>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</si>
  <si>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</si>
  <si>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</si>
  <si>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</si>
  <si>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</si>
  <si>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</si>
  <si>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</si>
  <si>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</si>
  <si>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</si>
  <si>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</si>
  <si>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</si>
  <si>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</si>
  <si>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</si>
  <si>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</si>
  <si>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</si>
  <si>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</si>
  <si>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</si>
  <si>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</si>
  <si>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</si>
  <si>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</si>
  <si>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</si>
  <si>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</si>
  <si>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</si>
  <si>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</si>
  <si>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</si>
  <si>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</si>
  <si>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</si>
  <si>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</si>
  <si>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</si>
  <si>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</si>
  <si>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</si>
  <si>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</si>
  <si>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</si>
  <si>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</si>
  <si>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</si>
  <si>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</si>
  <si>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</si>
  <si>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</si>
  <si>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</si>
  <si>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</si>
  <si>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</si>
  <si>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</si>
  <si>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</si>
  <si>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</si>
  <si>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</si>
  <si>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</si>
  <si>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</si>
  <si>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</si>
  <si>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</si>
  <si>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</si>
  <si>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</si>
  <si>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</si>
  <si>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</si>
  <si>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</si>
  <si>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</si>
  <si>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</si>
  <si>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</si>
  <si>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</si>
  <si>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</si>
  <si>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</si>
  <si>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</si>
  <si>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</si>
  <si>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</si>
  <si>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</si>
  <si>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</si>
  <si>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</si>
  <si>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</si>
  <si>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</si>
  <si>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</si>
  <si>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</si>
  <si>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</si>
  <si>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</si>
  <si>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</si>
  <si>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</si>
  <si>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</si>
  <si>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</si>
  <si>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</si>
  <si>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</si>
  <si>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</si>
  <si>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</si>
  <si>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</si>
  <si>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</si>
  <si>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</si>
  <si>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</si>
  <si>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</si>
  <si>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</si>
  <si>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</si>
  <si>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</si>
  <si>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</si>
  <si>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</si>
  <si>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</si>
  <si>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</si>
  <si>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</si>
  <si>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</si>
  <si>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</si>
  <si>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</si>
  <si>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</si>
  <si>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</si>
  <si>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</si>
  <si>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</si>
  <si>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</si>
  <si>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</si>
  <si>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</si>
  <si>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</si>
  <si>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</si>
  <si>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</si>
  <si>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</si>
  <si>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</si>
  <si>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</si>
  <si>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</si>
  <si>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</si>
  <si>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</si>
  <si>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</si>
  <si>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</si>
  <si>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</si>
  <si>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</si>
  <si>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</si>
  <si>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</si>
  <si>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</si>
  <si>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</si>
  <si>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</si>
  <si>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</si>
  <si>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</si>
  <si>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</si>
  <si>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</si>
  <si>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</si>
  <si>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</si>
  <si>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</si>
  <si>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</si>
  <si>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</si>
  <si>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</si>
  <si>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</si>
  <si>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</si>
  <si>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</si>
  <si>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</si>
  <si>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</si>
  <si>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</si>
  <si>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</si>
  <si>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</si>
  <si>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</si>
  <si>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</si>
  <si>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</si>
  <si>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</si>
  <si>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</si>
  <si>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</si>
  <si>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</si>
  <si>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</si>
  <si>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</si>
  <si>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</si>
  <si>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</si>
  <si>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</si>
  <si>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</si>
  <si>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</si>
  <si>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</si>
  <si>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</si>
  <si>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</si>
  <si>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</si>
  <si>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</si>
  <si>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</si>
  <si>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</si>
  <si>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</si>
  <si>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</si>
  <si>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</si>
  <si>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</si>
  <si>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</si>
  <si>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</si>
  <si>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</si>
  <si>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</si>
  <si>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</si>
  <si>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</si>
  <si>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</si>
  <si>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</si>
  <si>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</si>
  <si>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</si>
  <si>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</si>
  <si>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</si>
  <si>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</si>
  <si>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</si>
  <si>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</si>
  <si>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</si>
  <si>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</si>
  <si>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</si>
  <si>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</si>
  <si>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</si>
  <si>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</si>
  <si>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</si>
  <si>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</si>
  <si>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</si>
  <si>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</si>
  <si>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</si>
  <si>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</si>
  <si>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</si>
  <si>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</si>
  <si>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</si>
  <si>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</si>
  <si>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</si>
  <si>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</si>
  <si>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</si>
  <si>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</si>
  <si>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</si>
  <si>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</si>
  <si>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</si>
  <si>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</si>
  <si>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</si>
  <si>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</si>
  <si>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</si>
  <si>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</si>
  <si>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</si>
  <si>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</si>
  <si>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</si>
  <si>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</si>
  <si>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</si>
  <si>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</si>
  <si>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</si>
  <si>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</si>
  <si>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</si>
  <si>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</si>
  <si>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</si>
  <si>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</si>
  <si>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</si>
  <si>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</si>
  <si>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</si>
  <si>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</si>
  <si>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</si>
  <si>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</si>
  <si>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</si>
  <si>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</si>
  <si>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</si>
  <si>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</si>
  <si>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</si>
  <si>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</si>
  <si>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</si>
  <si>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</si>
  <si>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</si>
  <si>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</si>
  <si>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</si>
  <si>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</si>
  <si>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</si>
  <si>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</si>
  <si>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</si>
  <si>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</si>
  <si>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</si>
  <si>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</si>
  <si>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</si>
  <si>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</si>
  <si>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</si>
  <si>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</si>
  <si>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</si>
  <si>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</si>
  <si>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</si>
  <si>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</si>
  <si>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</si>
  <si>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</si>
  <si>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</si>
  <si>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</si>
  <si>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</si>
  <si>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</si>
  <si>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</si>
  <si>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</si>
  <si>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</si>
  <si>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</si>
  <si>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</si>
  <si>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</si>
  <si>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</si>
  <si>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</si>
  <si>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</si>
  <si>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</si>
  <si>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</si>
  <si>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</si>
  <si>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</si>
  <si>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</si>
  <si>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</si>
  <si>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</si>
  <si>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</si>
  <si>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</si>
  <si>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</si>
  <si>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</si>
  <si>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</si>
  <si>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</si>
  <si>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</si>
  <si>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</si>
  <si>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</si>
  <si>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</si>
  <si>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</si>
  <si>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</si>
  <si>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</si>
  <si>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</si>
  <si>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</si>
  <si>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</si>
  <si>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</si>
  <si>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</si>
  <si>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</si>
  <si>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</si>
  <si>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</si>
  <si>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</si>
  <si>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</si>
  <si>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</si>
  <si>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</si>
  <si>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</si>
  <si>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</si>
  <si>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</si>
  <si>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</si>
  <si>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</si>
  <si>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</si>
  <si>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</si>
  <si>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</si>
  <si>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</si>
  <si>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</si>
  <si>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</si>
  <si>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</si>
  <si>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</si>
  <si>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</si>
  <si>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</si>
  <si>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</si>
  <si>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</si>
  <si>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</si>
  <si>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</si>
  <si>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</si>
  <si>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</si>
  <si>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</si>
  <si>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</si>
  <si>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</si>
  <si>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</si>
  <si>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</si>
  <si>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</si>
  <si>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</si>
  <si>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</si>
  <si>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</si>
  <si>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</si>
  <si>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</si>
  <si>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</si>
  <si>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</si>
  <si>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</si>
  <si>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</si>
  <si>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</si>
  <si>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</si>
  <si>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</si>
  <si>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</si>
  <si>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</si>
  <si>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</si>
  <si>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</si>
  <si>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</si>
  <si>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</si>
  <si>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</si>
  <si>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</si>
  <si>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</si>
  <si>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</si>
  <si>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</si>
  <si>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</si>
  <si>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</si>
  <si>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</si>
  <si>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</si>
  <si>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</si>
  <si>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</si>
  <si>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</si>
  <si>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</si>
  <si>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</si>
  <si>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</si>
  <si>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</si>
  <si>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</si>
  <si>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</si>
  <si>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</si>
  <si>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</si>
  <si>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</si>
  <si>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</si>
  <si>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</si>
  <si>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</si>
  <si>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</si>
  <si>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</si>
  <si>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</si>
  <si>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</si>
  <si>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</si>
  <si>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</si>
  <si>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</si>
  <si>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</si>
  <si>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</si>
  <si>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</si>
  <si>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</si>
  <si>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</si>
  <si>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</si>
  <si>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</si>
  <si>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</si>
  <si>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</si>
  <si>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</si>
  <si>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</si>
  <si>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</si>
  <si>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</si>
  <si>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</si>
  <si>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</si>
  <si>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</si>
  <si>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</si>
  <si>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</si>
  <si>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</si>
  <si>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</si>
  <si>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</si>
  <si>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</si>
  <si>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</si>
  <si>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</si>
  <si>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</si>
  <si>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</si>
  <si>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</si>
  <si>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</si>
  <si>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</si>
  <si>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</si>
  <si>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</si>
  <si>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</si>
  <si>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</si>
  <si>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</si>
  <si>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</si>
  <si>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</si>
  <si>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</si>
  <si>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</si>
  <si>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</si>
  <si>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</si>
  <si>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</si>
  <si>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</si>
  <si>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</si>
  <si>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</si>
  <si>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</si>
  <si>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</si>
  <si>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</si>
  <si>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</si>
  <si>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</si>
  <si>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</si>
  <si>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</si>
  <si>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</si>
  <si>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</si>
  <si>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</si>
  <si>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</si>
  <si>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</si>
  <si>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</si>
  <si>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</si>
  <si>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</si>
  <si>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</si>
  <si>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</si>
  <si>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</si>
  <si>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</si>
  <si>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</si>
  <si>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</si>
  <si>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</si>
  <si>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</si>
  <si>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</si>
  <si>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</si>
  <si>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</si>
  <si>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</si>
  <si>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</si>
  <si>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</si>
  <si>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</si>
  <si>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</si>
  <si>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</si>
  <si>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</si>
  <si>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</si>
  <si>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</si>
  <si>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</si>
  <si>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</si>
  <si>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</si>
  <si>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</si>
  <si>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</si>
  <si>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</si>
  <si>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</si>
  <si>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</si>
  <si>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</si>
  <si>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</si>
  <si>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</si>
  <si>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</si>
  <si>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</si>
  <si>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</si>
  <si>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</si>
  <si>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</si>
  <si>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</si>
  <si>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</si>
  <si>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</si>
  <si>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</si>
  <si>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</si>
  <si>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</si>
  <si>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</si>
  <si>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</si>
  <si>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</si>
  <si>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</si>
  <si>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</si>
  <si>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</si>
  <si>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</si>
  <si>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</si>
  <si>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</si>
  <si>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</si>
  <si>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</si>
  <si>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</si>
  <si>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</si>
  <si>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</si>
  <si>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</si>
  <si>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</si>
  <si>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</si>
  <si>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</si>
  <si>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</si>
  <si>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</si>
  <si>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</si>
  <si>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</si>
  <si>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</si>
  <si>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</si>
  <si>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</si>
  <si>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</si>
  <si>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</si>
  <si>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</si>
  <si>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</si>
  <si>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</si>
  <si>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</si>
  <si>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</si>
  <si>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</si>
  <si>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</si>
  <si>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</si>
  <si>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</si>
  <si>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</si>
  <si>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</si>
  <si>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</si>
  <si>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</si>
  <si>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</si>
  <si>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</si>
  <si>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</si>
  <si>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</si>
  <si>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</si>
  <si>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</si>
  <si>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</si>
  <si>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</si>
  <si>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</si>
  <si>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</si>
  <si>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</si>
  <si>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</si>
  <si>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</si>
  <si>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</si>
  <si>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</si>
  <si>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</si>
  <si>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</si>
  <si>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</si>
  <si>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</si>
  <si>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</si>
  <si>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</si>
  <si>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</si>
  <si>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</si>
  <si>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</si>
  <si>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</si>
  <si>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</si>
  <si>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</si>
  <si>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</si>
  <si>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</si>
  <si>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</si>
  <si>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</si>
  <si>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</si>
  <si>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</si>
  <si>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</si>
  <si>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</si>
  <si>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</si>
  <si>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</si>
  <si>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</si>
  <si>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</si>
  <si>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</si>
  <si>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</si>
  <si>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</si>
  <si>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</si>
  <si>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</si>
  <si>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</si>
  <si>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</si>
  <si>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</si>
  <si>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</si>
  <si>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</si>
  <si>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</si>
  <si>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</si>
  <si>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</si>
  <si>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</si>
  <si>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</si>
  <si>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</si>
  <si>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</si>
  <si>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</si>
  <si>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</si>
  <si>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</si>
  <si>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</si>
  <si>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</si>
  <si>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</si>
  <si>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</si>
  <si>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</si>
  <si>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</si>
  <si>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</si>
  <si>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</si>
  <si>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</si>
  <si>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</si>
  <si>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</si>
  <si>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</si>
  <si>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</si>
  <si>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</si>
  <si>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</si>
  <si>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</si>
  <si>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</si>
  <si>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</si>
  <si>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</si>
  <si>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</si>
  <si>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</si>
  <si>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</si>
  <si>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</si>
  <si>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</si>
  <si>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</si>
  <si>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</si>
  <si>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</si>
  <si>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</si>
  <si>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</si>
  <si>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</si>
  <si>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</si>
  <si>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</si>
  <si>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</si>
  <si>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</si>
  <si>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</si>
  <si>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</si>
  <si>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</si>
  <si>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</si>
  <si>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</si>
  <si>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</si>
  <si>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</si>
  <si>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</si>
  <si>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</si>
  <si>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</si>
  <si>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</si>
  <si>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</si>
  <si>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</si>
  <si>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</si>
  <si>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</si>
  <si>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</si>
  <si>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</si>
  <si>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</si>
  <si>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</si>
  <si>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</si>
  <si>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</si>
  <si>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</si>
  <si>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</si>
  <si>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</si>
  <si>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</si>
  <si>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</si>
  <si>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</si>
  <si>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</si>
  <si>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</si>
  <si>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</si>
  <si>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</si>
  <si>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</si>
  <si>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</si>
  <si>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</si>
  <si>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</si>
  <si>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</si>
  <si>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</si>
  <si>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</si>
  <si>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</si>
  <si>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</si>
  <si>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</si>
  <si>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</si>
  <si>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</si>
  <si>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</si>
  <si>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</si>
  <si>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</si>
  <si>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</si>
  <si>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</si>
  <si>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</si>
  <si>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</si>
  <si>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</si>
  <si>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</si>
  <si>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</si>
  <si>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</si>
  <si>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</si>
  <si>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</si>
  <si>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</si>
  <si>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</si>
  <si>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</si>
  <si>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</si>
  <si>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</si>
  <si>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</si>
  <si>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</si>
  <si>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</si>
  <si>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</si>
  <si>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</si>
  <si>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</si>
  <si>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</si>
  <si>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</si>
  <si>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</si>
  <si>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</si>
  <si>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</si>
  <si>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</si>
  <si>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</si>
  <si>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</si>
  <si>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</si>
  <si>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</si>
  <si>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</si>
  <si>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</si>
  <si>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</si>
  <si>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</si>
  <si>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</si>
  <si>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</si>
  <si>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</si>
  <si>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</si>
  <si>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</si>
  <si>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</si>
  <si>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</si>
  <si>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</si>
  <si>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</si>
  <si>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</si>
  <si>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</si>
  <si>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</si>
  <si>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</si>
  <si>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</si>
  <si>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</si>
  <si>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</si>
  <si>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</si>
  <si>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</si>
  <si>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</si>
  <si>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</si>
  <si>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</si>
  <si>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</si>
  <si>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</si>
  <si>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</si>
  <si>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</si>
  <si>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</si>
  <si>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</si>
  <si>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</si>
  <si>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</si>
  <si>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</si>
  <si>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</si>
  <si>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</si>
  <si>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</si>
  <si>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</si>
  <si>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</si>
  <si>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</si>
  <si>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</si>
  <si>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</si>
  <si>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</si>
  <si>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</si>
  <si>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</si>
  <si>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</si>
  <si>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</si>
  <si>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</si>
  <si>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</si>
  <si>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</si>
  <si>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</si>
  <si>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</si>
  <si>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</si>
  <si>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</si>
  <si>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</si>
  <si>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</si>
  <si>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</si>
  <si>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</si>
  <si>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</si>
  <si>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</si>
  <si>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</si>
  <si>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</si>
  <si>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</si>
  <si>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</si>
  <si>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</si>
  <si>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</si>
  <si>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</si>
  <si>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</si>
  <si>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</si>
  <si>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</si>
  <si>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</si>
  <si>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</si>
  <si>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</si>
  <si>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</si>
  <si>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</si>
  <si>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</si>
  <si>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</si>
  <si>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</si>
  <si>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</si>
  <si>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</si>
  <si>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</si>
  <si>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</si>
  <si>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</si>
  <si>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</si>
  <si>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</si>
  <si>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</si>
  <si>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</si>
  <si>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</si>
  <si>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</si>
  <si>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</si>
  <si>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</si>
  <si>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</si>
  <si>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</si>
  <si>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</si>
  <si>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</si>
  <si>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</si>
  <si>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</si>
  <si>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</si>
  <si>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</si>
  <si>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</si>
  <si>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</si>
  <si>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</si>
  <si>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</si>
  <si>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</si>
  <si>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</si>
  <si>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</si>
  <si>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</si>
  <si>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</si>
  <si>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</si>
  <si>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</si>
  <si>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</si>
  <si>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</si>
  <si>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</si>
  <si>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</si>
  <si>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</si>
  <si>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</si>
  <si>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</si>
  <si>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</si>
  <si>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</si>
  <si>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</si>
  <si>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</si>
  <si>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</si>
  <si>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</si>
  <si>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</si>
  <si>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</si>
  <si>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</si>
  <si>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</si>
  <si>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</si>
  <si>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</si>
  <si>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</si>
  <si>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</si>
  <si>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</si>
  <si>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</si>
  <si>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</si>
  <si>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</si>
  <si>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</si>
  <si>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</si>
  <si>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</si>
  <si>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</si>
  <si>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</si>
  <si>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</si>
  <si>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</si>
  <si>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</si>
  <si>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</si>
  <si>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</si>
  <si>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</si>
  <si>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</si>
  <si>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</si>
  <si>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</si>
  <si>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</si>
  <si>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</si>
  <si>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</si>
  <si>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</si>
  <si>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</si>
  <si>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</si>
  <si>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</si>
  <si>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</si>
  <si>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</si>
  <si>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</si>
  <si>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</si>
  <si>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</si>
  <si>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</si>
  <si>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</si>
  <si>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</si>
  <si>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</si>
  <si>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</si>
  <si>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</si>
  <si>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</si>
  <si>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</si>
  <si>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</si>
  <si>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</si>
  <si>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</si>
  <si>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</si>
  <si>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</si>
  <si>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</si>
  <si>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</si>
  <si>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</si>
  <si>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</si>
  <si>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</si>
  <si>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</si>
  <si>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</si>
  <si>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</si>
  <si>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</si>
  <si>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</si>
  <si>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</si>
  <si>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</si>
  <si>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</si>
  <si>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</si>
  <si>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</si>
  <si>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</si>
  <si>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</si>
  <si>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</si>
  <si>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</si>
  <si>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</si>
  <si>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</si>
  <si>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</si>
  <si>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</si>
  <si>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</si>
  <si>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</si>
  <si>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</si>
  <si>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</si>
  <si>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</si>
  <si>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</si>
  <si>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</si>
  <si>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</si>
  <si>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</si>
  <si>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</si>
  <si>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</si>
  <si>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</si>
  <si>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</si>
  <si>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</si>
  <si>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</si>
  <si>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</si>
  <si>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</si>
  <si>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</si>
  <si>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</si>
  <si>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</si>
  <si>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</si>
  <si>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</si>
  <si>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</si>
  <si>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</si>
  <si>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</si>
  <si>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</si>
  <si>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</si>
  <si>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</si>
  <si>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</si>
  <si>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</si>
  <si>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</si>
  <si>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</si>
  <si>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</si>
  <si>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</si>
  <si>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</si>
  <si>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</si>
  <si>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</si>
  <si>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</si>
  <si>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</si>
  <si>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</si>
  <si>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</si>
  <si>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</si>
  <si>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</si>
  <si>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</si>
  <si>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</si>
  <si>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</si>
  <si>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</si>
  <si>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</si>
  <si>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</si>
  <si>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</si>
  <si>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</si>
  <si>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</si>
  <si>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</si>
  <si>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</si>
  <si>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</si>
  <si>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</si>
  <si>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</si>
  <si>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</si>
  <si>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</si>
  <si>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</si>
  <si>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</si>
  <si>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</si>
  <si>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</si>
  <si>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</si>
  <si>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</si>
  <si>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</si>
  <si>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</si>
  <si>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</si>
  <si>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</si>
  <si>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</si>
  <si>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</si>
  <si>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</si>
  <si>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</si>
  <si>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</si>
  <si>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</si>
  <si>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</si>
  <si>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</si>
  <si>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</si>
  <si>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</si>
  <si>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</si>
  <si>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</si>
  <si>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</si>
  <si>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</si>
  <si>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</si>
  <si>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</si>
  <si>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</si>
  <si>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</si>
  <si>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</si>
  <si>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</si>
  <si>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</si>
  <si>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</si>
  <si>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</si>
  <si>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</si>
  <si>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</si>
  <si>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</si>
  <si>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</si>
  <si>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</si>
  <si>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</si>
  <si>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</si>
  <si>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</si>
  <si>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</si>
  <si>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</si>
  <si>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</si>
  <si>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</si>
  <si>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</si>
  <si>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</si>
  <si>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</si>
  <si>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</si>
  <si>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</si>
  <si>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</si>
  <si>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</si>
  <si>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</si>
  <si>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</si>
  <si>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</si>
  <si>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</si>
  <si>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</si>
  <si>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</si>
  <si>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</si>
  <si>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</si>
  <si>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</si>
  <si>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</si>
  <si>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</si>
  <si>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</si>
  <si>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</si>
  <si>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</si>
  <si>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</si>
  <si>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</si>
  <si>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</si>
  <si>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</si>
  <si>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</si>
  <si>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</si>
  <si>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</si>
  <si>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</si>
  <si>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</si>
  <si>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</si>
  <si>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</si>
  <si>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</si>
  <si>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</si>
  <si>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</si>
  <si>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</si>
  <si>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</si>
  <si>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</si>
  <si>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</si>
  <si>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</si>
  <si>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</si>
  <si>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</si>
  <si>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</si>
  <si>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</si>
  <si>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</si>
  <si>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</si>
  <si>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</si>
  <si>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</si>
  <si>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</si>
  <si>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</si>
  <si>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</si>
  <si>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</si>
  <si>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</si>
  <si>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</si>
  <si>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</si>
  <si>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</si>
  <si>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</si>
  <si>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</si>
  <si>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</si>
  <si>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</si>
  <si>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</si>
  <si>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</si>
  <si>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</si>
  <si>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</si>
  <si>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</si>
  <si>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</si>
  <si>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</si>
  <si>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</si>
  <si>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</si>
  <si>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</si>
  <si>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</si>
  <si>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</si>
  <si>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</si>
  <si>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</si>
  <si>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</si>
  <si>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</si>
  <si>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</si>
  <si>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</si>
  <si>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</si>
  <si>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</si>
  <si>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</si>
  <si>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</si>
  <si>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</si>
  <si>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</si>
  <si>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</si>
  <si>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</si>
  <si>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</si>
  <si>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</si>
  <si>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</si>
  <si>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</si>
  <si>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</si>
  <si>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</si>
  <si>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</si>
  <si>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</si>
  <si>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</si>
  <si>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</si>
  <si>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</si>
  <si>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</si>
  <si>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</si>
  <si>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</si>
  <si>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</si>
  <si>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</si>
  <si>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</si>
  <si>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</si>
  <si>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</si>
  <si>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</si>
  <si>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</si>
  <si>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</si>
  <si>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</si>
  <si>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</si>
  <si>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</si>
  <si>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</si>
  <si>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</si>
  <si>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</si>
  <si>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</si>
  <si>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</si>
  <si>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</si>
  <si>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</si>
  <si>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</si>
  <si>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</si>
  <si>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</si>
  <si>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</si>
  <si>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</si>
  <si>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</si>
  <si>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</si>
  <si>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</si>
  <si>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</si>
  <si>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</si>
  <si>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</si>
  <si>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</si>
  <si>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</si>
  <si>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</si>
  <si>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</si>
  <si>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</si>
  <si>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</si>
  <si>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</si>
  <si>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</si>
  <si>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</si>
  <si>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</si>
  <si>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</si>
  <si>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</si>
  <si>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</si>
  <si>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</si>
  <si>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</si>
  <si>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</si>
  <si>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</si>
  <si>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</si>
  <si>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</si>
  <si>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</si>
  <si>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</si>
  <si>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</si>
  <si>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</si>
  <si>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</si>
  <si>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</si>
  <si>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</si>
  <si>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</si>
  <si>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</si>
  <si>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</si>
  <si>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</si>
  <si>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</si>
  <si>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</si>
  <si>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</si>
  <si>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</si>
  <si>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</si>
  <si>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</si>
  <si>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</si>
  <si>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</si>
  <si>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</si>
  <si>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</si>
  <si>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</si>
  <si>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</si>
  <si>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</si>
  <si>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</si>
  <si>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</si>
  <si>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</si>
  <si>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</si>
  <si>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</si>
  <si>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</si>
  <si>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</si>
  <si>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</si>
  <si>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</si>
  <si>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</si>
  <si>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</si>
  <si>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</si>
  <si>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</si>
  <si>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</si>
  <si>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</si>
  <si>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</si>
  <si>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</si>
  <si>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</si>
  <si>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</si>
  <si>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</si>
  <si>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</si>
  <si>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</si>
  <si>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</si>
  <si>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</si>
  <si>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</si>
  <si>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</si>
  <si>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</si>
  <si>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</si>
  <si>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</si>
  <si>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</si>
  <si>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</si>
  <si>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</si>
  <si>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</si>
  <si>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</si>
  <si>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</si>
  <si>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</si>
  <si>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</si>
  <si>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</si>
  <si>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</si>
  <si>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</si>
  <si>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</si>
  <si>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</si>
  <si>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</si>
  <si>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</si>
  <si>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</si>
  <si>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</si>
  <si>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</si>
  <si>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</si>
  <si>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</si>
  <si>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</si>
  <si>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</si>
  <si>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</si>
  <si>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</si>
  <si>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</si>
  <si>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</si>
  <si>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</si>
  <si>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</si>
  <si>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</si>
  <si>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</si>
  <si>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</si>
  <si>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</si>
  <si>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</si>
  <si>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</si>
  <si>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</si>
  <si>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</si>
  <si>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</si>
  <si>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</si>
  <si>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</si>
  <si>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</si>
  <si>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</si>
  <si>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</si>
  <si>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</si>
  <si>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</si>
  <si>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</si>
  <si>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</si>
  <si>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</si>
  <si>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</si>
  <si>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</si>
  <si>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</si>
  <si>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</si>
  <si>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</si>
  <si>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</si>
  <si>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</si>
  <si>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</si>
  <si>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</si>
  <si>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</si>
  <si>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</si>
  <si>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</si>
  <si>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</si>
  <si>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</si>
  <si>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</si>
  <si>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</si>
  <si>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</si>
  <si>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</si>
  <si>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</si>
  <si>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</si>
  <si>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</si>
  <si>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</si>
  <si>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</si>
  <si>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</si>
  <si>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</si>
  <si>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</si>
  <si>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</si>
  <si>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</si>
  <si>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</si>
  <si>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</si>
  <si>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</si>
  <si>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</si>
  <si>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</si>
  <si>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</si>
  <si>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</si>
  <si>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</si>
  <si>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</si>
  <si>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</si>
  <si>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</si>
  <si>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</si>
  <si>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</si>
  <si>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</si>
  <si>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</si>
  <si>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</si>
  <si>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</si>
  <si>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</si>
  <si>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</si>
  <si>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</si>
  <si>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</si>
  <si>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</si>
  <si>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</si>
  <si>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</si>
  <si>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</si>
  <si>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</si>
  <si>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</si>
  <si>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</si>
  <si>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</si>
  <si>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</si>
  <si>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</si>
  <si>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</si>
  <si>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</si>
  <si>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</si>
  <si>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</si>
  <si>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</si>
  <si>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</si>
  <si>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</si>
  <si>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</si>
  <si>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</si>
  <si>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</si>
  <si>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</si>
  <si>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</si>
  <si>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</si>
  <si>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</si>
  <si>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</si>
  <si>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</si>
  <si>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</si>
  <si>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</si>
  <si>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</si>
  <si>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</si>
  <si>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</si>
  <si>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</si>
  <si>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</si>
  <si>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</si>
  <si>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</si>
  <si>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</si>
  <si>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</si>
  <si>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</si>
  <si>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</si>
  <si>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</si>
  <si>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</si>
  <si>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</si>
  <si>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</si>
  <si>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</si>
  <si>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</si>
  <si>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</si>
  <si>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</si>
  <si>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</si>
  <si>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</si>
  <si>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</si>
  <si>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</si>
  <si>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</si>
  <si>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</si>
  <si>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</si>
  <si>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</si>
  <si>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</si>
  <si>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</si>
  <si>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</si>
  <si>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</si>
  <si>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</si>
  <si>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</si>
  <si>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</si>
  <si>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</si>
  <si>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</si>
  <si>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</si>
  <si>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</si>
  <si>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</si>
  <si>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</si>
  <si>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</si>
  <si>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</si>
  <si>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</si>
  <si>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</si>
  <si>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</si>
  <si>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</si>
  <si>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</si>
  <si>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</si>
  <si>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</si>
  <si>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</si>
  <si>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</si>
  <si>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</si>
  <si>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</si>
  <si>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</si>
  <si>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</si>
  <si>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</si>
  <si>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</si>
  <si>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</si>
  <si>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</si>
  <si>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</si>
  <si>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</si>
  <si>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</si>
  <si>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</si>
  <si>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</si>
  <si>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</si>
  <si>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</si>
  <si>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</si>
  <si>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</si>
  <si>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</si>
  <si>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</si>
  <si>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</si>
  <si>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</si>
  <si>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</si>
  <si>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</si>
  <si>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</si>
  <si>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</si>
  <si>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</si>
  <si>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</si>
  <si>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</si>
  <si>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</si>
  <si>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</si>
  <si>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</si>
  <si>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</si>
  <si>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</si>
  <si>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</si>
  <si>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</si>
  <si>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</si>
  <si>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</si>
  <si>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</si>
  <si>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</si>
  <si>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</si>
  <si>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</si>
  <si>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</si>
  <si>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</si>
  <si>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</si>
  <si>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</si>
  <si>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</si>
  <si>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</si>
  <si>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</si>
  <si>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</si>
  <si>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</si>
  <si>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</si>
  <si>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</si>
  <si>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</si>
  <si>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</si>
  <si>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</si>
  <si>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</si>
  <si>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</si>
  <si>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</si>
  <si>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</si>
  <si>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</si>
  <si>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</si>
  <si>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</si>
  <si>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</si>
  <si>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</si>
  <si>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</si>
  <si>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</si>
  <si>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</si>
  <si>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</si>
  <si>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</si>
  <si>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</si>
  <si>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</si>
  <si>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</si>
  <si>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</si>
  <si>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</si>
  <si>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</si>
  <si>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</si>
  <si>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</si>
  <si>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</si>
  <si>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</si>
  <si>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</si>
  <si>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</si>
  <si>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</si>
  <si>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</si>
  <si>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</si>
  <si>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</si>
  <si>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</si>
  <si>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</si>
  <si>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</si>
  <si>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</si>
  <si>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</si>
  <si>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</si>
  <si>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</si>
  <si>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</si>
  <si>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</si>
  <si>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</si>
  <si>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</si>
  <si>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</si>
  <si>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</si>
  <si>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</si>
  <si>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</si>
  <si>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</si>
  <si>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</si>
  <si>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</si>
  <si>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</si>
  <si>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</si>
  <si>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</si>
  <si>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</si>
  <si>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</si>
  <si>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</si>
  <si>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</si>
  <si>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</si>
  <si>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</si>
  <si>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</si>
  <si>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</si>
  <si>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</si>
  <si>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</si>
  <si>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</si>
  <si>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</si>
  <si>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</si>
  <si>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</si>
  <si>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</si>
  <si>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</si>
  <si>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</si>
  <si>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</si>
  <si>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</si>
  <si>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</si>
  <si>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</si>
  <si>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</si>
  <si>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</si>
  <si>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</si>
  <si>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</si>
  <si>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</si>
  <si>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</si>
  <si>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</si>
  <si>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</si>
  <si>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</si>
  <si>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</si>
  <si>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</si>
  <si>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</si>
  <si>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</si>
  <si>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</si>
  <si>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</si>
  <si>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</si>
  <si>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</si>
  <si>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</si>
  <si>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</si>
  <si>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</si>
  <si>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</si>
  <si>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</si>
  <si>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</si>
  <si>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</si>
  <si>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</si>
  <si>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</si>
  <si>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</si>
  <si>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</si>
  <si>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</si>
  <si>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</si>
  <si>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</si>
  <si>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</si>
  <si>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</si>
  <si>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</si>
  <si>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</si>
  <si>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</si>
  <si>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</si>
  <si>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</si>
  <si>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</si>
  <si>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</si>
  <si>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</si>
  <si>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</si>
  <si>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</si>
  <si>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</si>
  <si>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</si>
  <si>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</si>
  <si>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</si>
  <si>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</si>
  <si>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</si>
  <si>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</si>
  <si>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</si>
  <si>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</si>
  <si>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</si>
  <si>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</si>
  <si>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</si>
  <si>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</si>
  <si>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</si>
  <si>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</si>
  <si>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</si>
  <si>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</si>
  <si>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</si>
  <si>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</si>
  <si>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</si>
  <si>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</si>
  <si>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</si>
  <si>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</si>
  <si>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</si>
  <si>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</si>
  <si>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</si>
  <si>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</si>
  <si>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</si>
  <si>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</si>
  <si>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</si>
  <si>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</si>
  <si>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</si>
  <si>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</si>
  <si>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</si>
  <si>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</si>
  <si>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</si>
  <si>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</si>
  <si>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</si>
  <si>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</si>
  <si>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</si>
  <si>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</si>
  <si>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</si>
  <si>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</si>
  <si>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</si>
  <si>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</si>
  <si>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</si>
  <si>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</si>
  <si>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</si>
  <si>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</si>
  <si>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</si>
  <si>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</si>
  <si>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</si>
  <si>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</si>
  <si>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</si>
  <si>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</si>
  <si>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</si>
  <si>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</si>
  <si>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</si>
  <si>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</si>
  <si>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</si>
  <si>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</si>
  <si>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</si>
  <si>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</si>
  <si>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</si>
  <si>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</si>
  <si>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</si>
  <si>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</si>
  <si>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</si>
  <si>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</si>
  <si>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</si>
  <si>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</si>
  <si>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</si>
  <si>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</si>
  <si>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</si>
  <si>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</si>
  <si>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</si>
  <si>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</si>
  <si>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</si>
  <si>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</si>
  <si>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</si>
  <si>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</si>
  <si>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</si>
  <si>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</si>
  <si>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</si>
  <si>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</si>
  <si>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</si>
  <si>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</si>
  <si>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</si>
  <si>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</si>
  <si>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</si>
  <si>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</si>
  <si>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</si>
  <si>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</si>
  <si>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</si>
  <si>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</si>
  <si>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</si>
  <si>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</si>
  <si>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</si>
  <si>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</si>
  <si>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</si>
  <si>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</si>
  <si>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</si>
  <si>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</si>
  <si>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</si>
  <si>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</si>
  <si>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</si>
  <si>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</si>
  <si>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</si>
  <si>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</si>
  <si>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</si>
  <si>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</si>
  <si>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</si>
  <si>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</si>
  <si>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</si>
  <si>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</si>
  <si>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</si>
  <si>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</si>
  <si>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</si>
  <si>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</si>
  <si>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</si>
  <si>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</si>
  <si>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</si>
  <si>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</si>
  <si>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</si>
  <si>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</si>
  <si>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</si>
  <si>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</si>
  <si>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</si>
  <si>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</si>
  <si>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</si>
  <si>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</si>
  <si>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</si>
  <si>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</si>
  <si>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</si>
  <si>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</si>
  <si>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</si>
  <si>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</si>
  <si>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</si>
  <si>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</si>
  <si>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</si>
  <si>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</si>
  <si>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</si>
  <si>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</si>
  <si>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</si>
  <si>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</si>
  <si>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</si>
  <si>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</si>
  <si>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</si>
  <si>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</si>
  <si>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</si>
  <si>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</si>
  <si>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</si>
  <si>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</si>
  <si>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</si>
  <si>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</si>
  <si>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</si>
  <si>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</si>
  <si>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</si>
  <si>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</si>
  <si>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</si>
  <si>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</si>
  <si>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</si>
  <si>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</si>
  <si>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</si>
  <si>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</si>
  <si>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</si>
  <si>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</si>
  <si>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</si>
  <si>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</si>
  <si>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</si>
  <si>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</si>
  <si>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</si>
  <si>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</si>
  <si>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</si>
  <si>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</si>
  <si>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</si>
  <si>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</si>
  <si>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</si>
  <si>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</si>
  <si>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</si>
  <si>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</si>
  <si>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</si>
  <si>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</si>
  <si>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</si>
  <si>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</si>
  <si>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</si>
  <si>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</si>
  <si>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</si>
  <si>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</si>
  <si>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</si>
  <si>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</si>
  <si>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</si>
  <si>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</si>
  <si>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</si>
  <si>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</si>
  <si>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</si>
  <si>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</si>
  <si>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</si>
  <si>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</si>
  <si>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</si>
  <si>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</si>
  <si>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</si>
  <si>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</si>
  <si>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</si>
  <si>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</si>
  <si>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</si>
  <si>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</si>
  <si>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</si>
  <si>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</si>
  <si>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</si>
  <si>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</si>
  <si>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</si>
  <si>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</si>
  <si>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</si>
  <si>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</si>
  <si>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</si>
  <si>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</si>
  <si>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</si>
  <si>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</si>
  <si>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</si>
  <si>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</si>
  <si>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</si>
  <si>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</si>
  <si>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</si>
  <si>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</si>
  <si>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</si>
  <si>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</si>
  <si>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</si>
  <si>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</si>
  <si>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</si>
  <si>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</si>
  <si>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</si>
  <si>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</si>
  <si>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</si>
  <si>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</si>
  <si>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</si>
  <si>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</si>
  <si>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</si>
  <si>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</si>
  <si>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</si>
  <si>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</si>
  <si>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</si>
  <si>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</si>
  <si>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</si>
  <si>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</si>
  <si>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</si>
  <si>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</si>
  <si>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</si>
  <si>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</si>
  <si>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</si>
  <si>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</si>
  <si>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</si>
  <si>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</si>
  <si>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</si>
  <si>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</si>
  <si>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</si>
  <si>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</si>
  <si>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</si>
  <si>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</si>
  <si>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</si>
  <si>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</si>
  <si>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</si>
  <si>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</si>
  <si>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</si>
  <si>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</si>
  <si>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</si>
  <si>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</si>
  <si>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</si>
  <si>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</si>
  <si>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</si>
  <si>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</si>
  <si>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</si>
  <si>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</si>
  <si>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</si>
  <si>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</si>
  <si>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</si>
  <si>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</si>
  <si>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</si>
  <si>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</si>
  <si>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</si>
  <si>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</si>
  <si>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</si>
  <si>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</si>
  <si>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</si>
  <si>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</si>
  <si>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</si>
  <si>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</si>
  <si>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</si>
  <si>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</si>
  <si>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</si>
  <si>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</si>
  <si>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</si>
  <si>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</si>
  <si>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</si>
  <si>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</si>
  <si>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</si>
  <si>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</si>
  <si>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</si>
  <si>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</si>
  <si>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</si>
  <si>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</si>
  <si>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</si>
  <si>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</si>
  <si>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</si>
  <si>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</si>
  <si>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</si>
  <si>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</si>
  <si>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</si>
  <si>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</si>
  <si>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</si>
  <si>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</si>
  <si>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</si>
  <si>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</si>
  <si>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</si>
  <si>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</si>
  <si>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</si>
  <si>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</si>
  <si>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</si>
  <si>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</si>
  <si>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</si>
  <si>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</si>
  <si>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</si>
  <si>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</si>
  <si>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</si>
  <si>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</si>
  <si>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</si>
  <si>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</si>
  <si>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</si>
  <si>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</si>
  <si>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</si>
  <si>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</si>
  <si>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</si>
  <si>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</si>
  <si>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</si>
  <si>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</si>
  <si>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</si>
  <si>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</si>
  <si>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</si>
  <si>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</si>
  <si>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</si>
  <si>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</si>
  <si>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</si>
  <si>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</si>
  <si>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</si>
  <si>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</si>
  <si>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</si>
  <si>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</si>
  <si>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</si>
  <si>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</si>
  <si>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</si>
  <si>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</si>
  <si>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</si>
  <si>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</si>
  <si>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</si>
  <si>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</si>
  <si>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</si>
  <si>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</si>
  <si>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</si>
  <si>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</si>
  <si>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</si>
  <si>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</si>
  <si>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</si>
  <si>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</si>
  <si>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</si>
  <si>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</si>
  <si>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</si>
  <si>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</si>
  <si>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</si>
  <si>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</si>
  <si>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</si>
  <si>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</si>
  <si>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</si>
  <si>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</si>
  <si>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</si>
  <si>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</si>
  <si>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</si>
  <si>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</si>
  <si>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</si>
  <si>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</si>
  <si>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</si>
  <si>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</si>
  <si>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</si>
  <si>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</si>
  <si>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</si>
  <si>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</si>
  <si>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</si>
  <si>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</si>
  <si>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</si>
  <si>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</si>
  <si>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</si>
  <si>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</si>
  <si>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</si>
  <si>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</si>
  <si>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</si>
  <si>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</si>
  <si>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</si>
  <si>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</si>
  <si>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</si>
  <si>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</si>
  <si>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</si>
  <si>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</si>
  <si>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</si>
  <si>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</si>
  <si>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</si>
  <si>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</si>
  <si>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</si>
  <si>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</si>
  <si>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</si>
  <si>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</si>
  <si>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</si>
  <si>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</si>
  <si>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</si>
  <si>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</si>
  <si>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</si>
  <si>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</si>
  <si>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</si>
  <si>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</si>
  <si>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</si>
  <si>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</si>
  <si>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</si>
  <si>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</si>
  <si>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</si>
  <si>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</si>
  <si>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</si>
  <si>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</si>
  <si>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</si>
  <si>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</si>
  <si>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</si>
  <si>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</si>
  <si>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</si>
  <si>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</si>
  <si>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</si>
  <si>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</si>
  <si>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</si>
  <si>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</si>
  <si>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</si>
  <si>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</si>
  <si>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</si>
  <si>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</si>
  <si>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</si>
  <si>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</si>
  <si>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</si>
  <si>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</si>
  <si>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</si>
  <si>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</si>
  <si>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</si>
  <si>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</si>
  <si>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</si>
  <si>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</si>
  <si>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</si>
  <si>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</si>
  <si>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</si>
  <si>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</si>
  <si>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</si>
  <si>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</si>
  <si>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</si>
  <si>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</si>
  <si>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</si>
  <si>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</si>
  <si>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</si>
  <si>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</si>
  <si>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</si>
  <si>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</si>
  <si>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</si>
  <si>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</si>
  <si>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</si>
  <si>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</si>
  <si>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</si>
  <si>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</si>
  <si>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</si>
  <si>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</si>
  <si>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</si>
  <si>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</si>
  <si>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</si>
  <si>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</si>
  <si>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</si>
  <si>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</si>
  <si>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</si>
  <si>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</si>
  <si>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</si>
  <si>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</si>
  <si>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</si>
  <si>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</si>
  <si>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</si>
  <si>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</si>
  <si>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</si>
  <si>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</si>
  <si>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</si>
  <si>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</si>
  <si>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</si>
  <si>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</si>
  <si>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</si>
  <si>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</si>
  <si>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</si>
  <si>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</si>
  <si>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</si>
  <si>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</si>
  <si>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</si>
  <si>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</si>
  <si>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</si>
  <si>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</si>
  <si>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</si>
  <si>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</si>
  <si>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</si>
  <si>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</si>
  <si>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</si>
  <si>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</si>
  <si>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</si>
  <si>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</si>
  <si>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</si>
  <si>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</si>
  <si>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</si>
  <si>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</si>
  <si>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</si>
  <si>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</si>
  <si>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</si>
  <si>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</si>
  <si>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</si>
  <si>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</si>
  <si>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</si>
  <si>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</si>
  <si>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</si>
  <si>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</si>
  <si>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</si>
  <si>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</si>
  <si>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</si>
  <si>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</si>
  <si>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</si>
  <si>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</si>
  <si>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</si>
  <si>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</si>
  <si>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</si>
  <si>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</si>
  <si>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</si>
  <si>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</si>
  <si>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</si>
  <si>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</si>
  <si>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</si>
  <si>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</si>
  <si>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</si>
  <si>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</si>
  <si>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</si>
  <si>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</si>
  <si>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</si>
  <si>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</si>
  <si>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</si>
  <si>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</si>
  <si>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</si>
  <si>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</si>
  <si>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</si>
  <si>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</si>
  <si>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</si>
  <si>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</si>
  <si>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</si>
  <si>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</si>
  <si>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</si>
  <si>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</si>
  <si>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</si>
  <si>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</si>
  <si>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</si>
  <si>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</si>
  <si>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</si>
  <si>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</si>
  <si>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</si>
  <si>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</si>
  <si>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</si>
  <si>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</si>
  <si>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</si>
  <si>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</si>
  <si>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</si>
  <si>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</si>
  <si>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</si>
  <si>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</si>
  <si>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</si>
  <si>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</si>
  <si>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</si>
  <si>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</si>
  <si>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</si>
  <si>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</si>
  <si>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</si>
  <si>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</si>
  <si>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</si>
  <si>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</si>
  <si>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</si>
  <si>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</si>
  <si>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</si>
  <si>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</si>
  <si>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</si>
  <si>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</si>
  <si>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</si>
  <si>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</si>
  <si>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</si>
  <si>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</si>
  <si>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</si>
  <si>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</si>
  <si>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</si>
  <si>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</si>
  <si>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</si>
  <si>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</si>
  <si>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</si>
  <si>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</si>
  <si>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</si>
  <si>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</si>
  <si>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</si>
  <si>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</si>
  <si>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</si>
  <si>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</si>
  <si>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</si>
  <si>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</si>
  <si>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</si>
  <si>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</si>
  <si>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</si>
  <si>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</si>
  <si>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</si>
  <si>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</si>
  <si>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</si>
  <si>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</si>
  <si>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</si>
  <si>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</si>
  <si>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</si>
  <si>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</si>
  <si>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</si>
  <si>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</si>
  <si>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</si>
  <si>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</si>
  <si>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</si>
  <si>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</si>
  <si>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</si>
  <si>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</si>
  <si>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</si>
  <si>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</si>
  <si>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</si>
  <si>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</si>
  <si>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</si>
  <si>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</si>
  <si>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</si>
  <si>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</si>
  <si>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</si>
  <si>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</si>
  <si>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</si>
  <si>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</si>
  <si>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</si>
  <si>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</si>
  <si>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</si>
  <si>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</si>
  <si>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</si>
  <si>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</si>
  <si>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</si>
  <si>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</si>
  <si>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</si>
  <si>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</si>
  <si>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</si>
  <si>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</si>
  <si>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</si>
  <si>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</si>
  <si>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</si>
  <si>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</si>
  <si>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</si>
  <si>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</si>
  <si>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</si>
  <si>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</si>
  <si>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</si>
  <si>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</si>
  <si>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</si>
  <si>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</si>
  <si>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</si>
  <si>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</si>
  <si>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</si>
  <si>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</si>
  <si>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</si>
  <si>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</si>
  <si>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</si>
  <si>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</si>
  <si>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</si>
  <si>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</si>
  <si>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</si>
  <si>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</si>
  <si>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</si>
  <si>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</si>
  <si>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</si>
  <si>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</si>
  <si>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</si>
  <si>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</si>
  <si>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</si>
  <si>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</si>
  <si>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</si>
  <si>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</si>
  <si>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</si>
  <si>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</si>
  <si>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</si>
  <si>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</si>
  <si>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</si>
  <si>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</si>
  <si>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</si>
  <si>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</si>
  <si>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</si>
  <si>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</si>
  <si>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</si>
  <si>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</si>
  <si>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</si>
  <si>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</si>
  <si>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</si>
  <si>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</si>
  <si>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</si>
  <si>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</si>
  <si>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</si>
  <si>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</si>
  <si>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</si>
  <si>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</si>
  <si>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</si>
  <si>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</si>
  <si>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</si>
  <si>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</si>
  <si>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</si>
  <si>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</si>
  <si>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</si>
  <si>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</si>
  <si>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</si>
  <si>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</si>
  <si>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</si>
  <si>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</si>
  <si>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</si>
  <si>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</si>
  <si>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</si>
  <si>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</si>
  <si>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</si>
  <si>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</si>
  <si>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</si>
  <si>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</si>
  <si>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</si>
  <si>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</si>
  <si>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</si>
  <si>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</si>
  <si>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</si>
  <si>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</si>
  <si>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</si>
  <si>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</si>
  <si>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</si>
  <si>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</si>
  <si>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</si>
  <si>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</si>
  <si>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</si>
  <si>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</si>
  <si>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</si>
  <si>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</si>
  <si>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</si>
  <si>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</si>
  <si>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</si>
  <si>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</si>
  <si>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</si>
  <si>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</si>
  <si>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</si>
  <si>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</si>
  <si>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</si>
  <si>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</si>
  <si>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</si>
  <si>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</si>
  <si>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</si>
  <si>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</si>
  <si>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</si>
  <si>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</si>
  <si>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</si>
  <si>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</si>
  <si>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</si>
  <si>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</si>
  <si>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</si>
  <si>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</si>
  <si>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</si>
  <si>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</si>
  <si>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</si>
  <si>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</si>
  <si>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</si>
  <si>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</si>
  <si>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</si>
  <si>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</si>
  <si>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</si>
  <si>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</si>
  <si>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</si>
  <si>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</si>
  <si>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</si>
  <si>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</si>
  <si>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</si>
  <si>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</si>
  <si>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</si>
  <si>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</si>
  <si>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</si>
  <si>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</si>
  <si>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</si>
  <si>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</si>
  <si>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</si>
  <si>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</si>
  <si>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</si>
  <si>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</si>
  <si>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</si>
  <si>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</si>
  <si>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</si>
  <si>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</si>
  <si>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</si>
  <si>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</si>
  <si>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</si>
  <si>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</si>
  <si>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</si>
  <si>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</si>
  <si>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</si>
  <si>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</si>
  <si>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</si>
  <si>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</si>
  <si>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</si>
  <si>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</si>
  <si>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</si>
  <si>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</si>
  <si>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</si>
  <si>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</si>
  <si>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</si>
  <si>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</si>
  <si>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</si>
  <si>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</si>
  <si>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</si>
  <si>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</si>
  <si>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</si>
  <si>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</si>
  <si>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</si>
  <si>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</si>
  <si>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</si>
  <si>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</si>
  <si>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</si>
  <si>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</si>
  <si>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</si>
  <si>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</si>
  <si>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</si>
  <si>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</si>
  <si>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</si>
  <si>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</si>
  <si>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</si>
  <si>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</si>
  <si>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</si>
  <si>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</si>
  <si>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</si>
  <si>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</si>
  <si>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</si>
  <si>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</si>
  <si>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</si>
  <si>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</si>
  <si>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</si>
  <si>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</si>
  <si>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</si>
  <si>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</si>
  <si>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</si>
  <si>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</si>
  <si>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</si>
  <si>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</si>
  <si>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</si>
  <si>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</si>
  <si>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</si>
  <si>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</si>
  <si>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</si>
  <si>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</si>
  <si>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</si>
  <si>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</si>
  <si>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</si>
  <si>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</si>
  <si>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</si>
  <si>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</si>
  <si>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</si>
  <si>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</si>
  <si>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</si>
  <si>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</si>
  <si>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</si>
  <si>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</si>
  <si>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</si>
  <si>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</si>
  <si>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</si>
  <si>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</si>
  <si>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</si>
  <si>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</si>
  <si>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</si>
  <si>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</si>
  <si>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</si>
  <si>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</si>
  <si>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</si>
  <si>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</si>
  <si>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</si>
  <si>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</si>
  <si>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</si>
  <si>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</si>
  <si>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</si>
  <si>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</si>
  <si>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</si>
  <si>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</si>
  <si>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</si>
  <si>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</si>
  <si>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</si>
  <si>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</si>
  <si>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</si>
  <si>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</si>
  <si>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</si>
  <si>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</si>
  <si>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</si>
  <si>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</si>
  <si>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</si>
  <si>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</si>
  <si>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</si>
  <si>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</si>
  <si>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</si>
  <si>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</si>
  <si>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</si>
  <si>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</si>
  <si>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</si>
  <si>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</si>
  <si>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</si>
  <si>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</si>
  <si>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</si>
  <si>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</si>
  <si>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</si>
  <si>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</si>
  <si>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</si>
  <si>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</si>
  <si>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</si>
  <si>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</si>
  <si>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</si>
  <si>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</si>
  <si>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</si>
  <si>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</si>
  <si>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</si>
  <si>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</si>
  <si>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</si>
  <si>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</si>
  <si>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</si>
  <si>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</si>
  <si>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</si>
  <si>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</si>
  <si>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</si>
  <si>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</si>
  <si>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</si>
  <si>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</si>
  <si>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</si>
  <si>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</si>
  <si>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</si>
  <si>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</si>
  <si>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</si>
  <si>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</si>
  <si>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</si>
  <si>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</si>
  <si>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</si>
  <si>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</si>
  <si>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</si>
  <si>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</si>
  <si>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</si>
  <si>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</si>
  <si>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</si>
  <si>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</si>
  <si>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</si>
  <si>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</si>
  <si>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</si>
  <si>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</si>
  <si>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</si>
  <si>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</si>
  <si>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</si>
  <si>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</si>
  <si>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</si>
  <si>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</si>
  <si>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</si>
  <si>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</si>
  <si>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</si>
  <si>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</si>
  <si>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</si>
  <si>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</si>
  <si>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</si>
  <si>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</si>
  <si>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</si>
  <si>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</si>
  <si>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</si>
  <si>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</si>
  <si>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</si>
  <si>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</si>
  <si>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</si>
  <si>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</si>
  <si>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</si>
  <si>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</si>
  <si>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</si>
  <si>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</si>
  <si>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</si>
  <si>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</si>
  <si>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</si>
  <si>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</si>
  <si>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</si>
  <si>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</si>
  <si>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</si>
  <si>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</si>
  <si>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</si>
  <si>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</si>
  <si>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</si>
  <si>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</si>
  <si>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</si>
  <si>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</si>
  <si>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</si>
  <si>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</si>
  <si>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</si>
  <si>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</si>
  <si>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</si>
  <si>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</si>
  <si>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</si>
  <si>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</si>
  <si>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</si>
  <si>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</si>
  <si>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</si>
  <si>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</si>
  <si>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</si>
  <si>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</si>
  <si>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</si>
  <si>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</si>
  <si>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</si>
  <si>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</si>
  <si>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</si>
  <si>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</si>
  <si>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</si>
  <si>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</si>
  <si>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</si>
  <si>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</si>
  <si>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</si>
  <si>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</si>
  <si>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</si>
  <si>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</si>
  <si>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</si>
  <si>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</si>
  <si>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</si>
  <si>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</si>
  <si>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</si>
  <si>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</si>
  <si>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</si>
  <si>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</si>
  <si>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</si>
  <si>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</si>
  <si>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</si>
  <si>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</si>
  <si>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</si>
  <si>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</si>
  <si>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</si>
  <si>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</si>
  <si>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</si>
  <si>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</si>
  <si>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</si>
  <si>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</si>
  <si>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</si>
  <si>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</si>
  <si>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</si>
  <si>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</si>
  <si>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</si>
  <si>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</si>
  <si>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</si>
  <si>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</si>
  <si>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</si>
  <si>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</si>
  <si>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</si>
  <si>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</si>
  <si>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</si>
  <si>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</si>
  <si>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</si>
  <si>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</si>
  <si>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</si>
  <si>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</si>
  <si>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</si>
  <si>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</si>
  <si>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</si>
  <si>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</si>
  <si>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</si>
  <si>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</si>
  <si>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</si>
  <si>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</si>
  <si>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</si>
  <si>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</si>
  <si>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</si>
  <si>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</si>
  <si>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</si>
  <si>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</si>
  <si>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</si>
  <si>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</si>
  <si>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</si>
  <si>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</si>
  <si>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</si>
  <si>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</si>
  <si>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</si>
  <si>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</si>
  <si>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</si>
  <si>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</si>
  <si>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</si>
  <si>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</si>
  <si>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</si>
  <si>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</si>
  <si>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</si>
  <si>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</si>
  <si>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</si>
  <si>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</si>
  <si>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</si>
  <si>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</si>
  <si>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</si>
  <si>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</si>
  <si>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</si>
  <si>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</si>
  <si>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</si>
  <si>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</si>
  <si>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</si>
  <si>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</si>
  <si>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</si>
  <si>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</si>
  <si>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</si>
  <si>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</si>
  <si>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</si>
  <si>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</si>
  <si>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</si>
  <si>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</si>
  <si>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</si>
  <si>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</si>
  <si>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</si>
  <si>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</si>
  <si>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</si>
  <si>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</si>
  <si>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</si>
  <si>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</si>
  <si>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</si>
  <si>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</si>
  <si>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</si>
  <si>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</si>
  <si>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</si>
  <si>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</si>
  <si>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</si>
  <si>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</si>
  <si>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</si>
  <si>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</si>
  <si>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</si>
  <si>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</si>
  <si>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</si>
  <si>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</si>
  <si>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</si>
  <si>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</si>
  <si>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</si>
  <si>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</si>
  <si>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</si>
  <si>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</si>
  <si>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</si>
  <si>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</si>
  <si>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</si>
  <si>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</si>
  <si>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</si>
  <si>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</si>
  <si>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</si>
  <si>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</si>
  <si>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</si>
  <si>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</si>
  <si>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</si>
  <si>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</si>
  <si>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</si>
  <si>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</si>
  <si>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</si>
  <si>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</si>
  <si>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</si>
  <si>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</si>
  <si>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</si>
  <si>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</si>
  <si>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</si>
  <si>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</si>
  <si>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</si>
  <si>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</si>
  <si>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</si>
  <si>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</si>
  <si>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</si>
  <si>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</si>
  <si>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</si>
  <si>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</si>
  <si>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</si>
  <si>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</si>
  <si>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</si>
  <si>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</si>
  <si>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</si>
  <si>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</si>
  <si>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</si>
  <si>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</si>
  <si>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</si>
  <si>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</si>
  <si>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</si>
  <si>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</si>
  <si>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</si>
  <si>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</si>
  <si>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</si>
  <si>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</si>
  <si>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</si>
  <si>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</si>
  <si>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</si>
  <si>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</si>
  <si>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</si>
  <si>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</si>
  <si>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</si>
  <si>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</si>
  <si>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</si>
  <si>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</si>
  <si>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</si>
  <si>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</si>
  <si>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</si>
  <si>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</si>
  <si>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</si>
  <si>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</si>
  <si>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</si>
  <si>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</si>
  <si>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</si>
  <si>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</si>
  <si>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</si>
  <si>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</si>
  <si>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</si>
  <si>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</si>
  <si>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</si>
  <si>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</si>
  <si>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</si>
  <si>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</si>
  <si>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</si>
  <si>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</si>
  <si>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</si>
  <si>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</si>
  <si>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</si>
  <si>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</si>
  <si>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</si>
  <si>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</si>
  <si>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</si>
  <si>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</si>
  <si>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</si>
  <si>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</si>
  <si>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</si>
  <si>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</si>
  <si>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</si>
  <si>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</si>
  <si>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</si>
  <si>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</si>
  <si>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</si>
  <si>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</si>
  <si>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</si>
  <si>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</si>
  <si>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</si>
  <si>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</si>
  <si>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</si>
  <si>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</si>
  <si>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</si>
  <si>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</si>
  <si>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</si>
  <si>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</si>
  <si>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</si>
  <si>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</si>
  <si>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</si>
  <si>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</si>
  <si>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</si>
  <si>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</si>
  <si>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</si>
  <si>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</si>
  <si>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</si>
  <si>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</si>
  <si>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</si>
  <si>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</si>
  <si>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</si>
  <si>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</si>
  <si>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</si>
  <si>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</si>
  <si>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</si>
  <si>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</si>
  <si>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</si>
  <si>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</si>
  <si>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</si>
  <si>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</si>
  <si>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</si>
  <si>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</si>
  <si>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</si>
  <si>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</si>
  <si>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</si>
  <si>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</si>
  <si>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</si>
  <si>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</si>
  <si>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</si>
  <si>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</si>
  <si>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</si>
  <si>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</si>
  <si>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</si>
  <si>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</si>
  <si>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</si>
  <si>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</si>
  <si>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</si>
  <si>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</si>
  <si>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</si>
  <si>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</si>
  <si>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</si>
  <si>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</si>
  <si>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</si>
  <si>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</si>
  <si>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</si>
  <si>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</si>
  <si>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</si>
  <si>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</si>
  <si>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</si>
  <si>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</si>
  <si>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</si>
  <si>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</si>
  <si>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</si>
  <si>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</si>
  <si>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</si>
  <si>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</si>
  <si>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</si>
  <si>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</si>
  <si>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</si>
  <si>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</si>
  <si>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</si>
  <si>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</si>
  <si>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</si>
  <si>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</si>
  <si>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</si>
  <si>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</si>
  <si>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</si>
  <si>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</si>
  <si>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</si>
  <si>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</si>
  <si>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</si>
  <si>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</si>
  <si>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</si>
  <si>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</si>
  <si>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</si>
  <si>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</si>
  <si>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</si>
  <si>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</si>
  <si>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</si>
  <si>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</si>
  <si>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</si>
  <si>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</si>
  <si>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</si>
  <si>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</si>
  <si>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</si>
  <si>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</si>
  <si>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</si>
  <si>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</si>
  <si>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</si>
  <si>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</si>
  <si>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</si>
  <si>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</si>
  <si>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</si>
  <si>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</si>
  <si>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</si>
  <si>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</si>
  <si>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</si>
  <si>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</si>
  <si>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</si>
  <si>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</si>
  <si>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</si>
  <si>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</si>
  <si>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</si>
  <si>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</si>
  <si>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</si>
  <si>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</si>
  <si>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</si>
  <si>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</si>
  <si>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</si>
  <si>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</si>
  <si>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</si>
  <si>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</si>
  <si>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</si>
  <si>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</si>
  <si>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</si>
  <si>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</si>
  <si>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</si>
  <si>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</si>
  <si>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</si>
  <si>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</si>
  <si>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</si>
  <si>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</si>
  <si>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</si>
  <si>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</si>
  <si>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</si>
  <si>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</si>
  <si>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</si>
  <si>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</si>
  <si>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</si>
  <si>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</si>
  <si>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</si>
  <si>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</si>
  <si>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</si>
  <si>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</si>
  <si>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</si>
  <si>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</si>
  <si>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</si>
  <si>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</si>
  <si>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</si>
  <si>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</si>
  <si>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</si>
  <si>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</si>
  <si>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</si>
  <si>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</si>
  <si>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</si>
  <si>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</si>
  <si>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</si>
  <si>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</si>
  <si>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</si>
  <si>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</si>
  <si>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</si>
  <si>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</si>
  <si>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</si>
  <si>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</si>
  <si>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</si>
  <si>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</si>
  <si>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</si>
  <si>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</si>
  <si>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</si>
  <si>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</si>
  <si>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</si>
  <si>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</si>
  <si>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</si>
  <si>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</si>
  <si>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</si>
  <si>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</si>
  <si>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</si>
  <si>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</si>
  <si>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</si>
  <si>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</si>
  <si>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</si>
  <si>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</si>
  <si>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</si>
  <si>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</si>
  <si>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</si>
  <si>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</si>
  <si>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</si>
  <si>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</si>
  <si>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</si>
  <si>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</si>
  <si>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</si>
  <si>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</si>
  <si>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</si>
  <si>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</si>
  <si>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</si>
  <si>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</si>
  <si>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</si>
  <si>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</si>
  <si>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</si>
  <si>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</si>
  <si>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</si>
  <si>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</si>
  <si>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</si>
  <si>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</si>
  <si>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</si>
  <si>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</si>
  <si>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</si>
  <si>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</si>
  <si>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</si>
  <si>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</si>
  <si>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</si>
  <si>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</si>
  <si>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</si>
  <si>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</si>
  <si>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</si>
  <si>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</si>
  <si>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</si>
  <si>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</si>
  <si>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</si>
  <si>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</si>
  <si>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</si>
  <si>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</si>
  <si>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</si>
  <si>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</si>
  <si>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</si>
  <si>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</si>
  <si>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</si>
  <si>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</si>
  <si>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</si>
  <si>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</si>
  <si>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</si>
  <si>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</si>
  <si>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</si>
  <si>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</si>
  <si>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</si>
  <si>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</si>
  <si>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</si>
  <si>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</si>
  <si>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</si>
  <si>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</si>
  <si>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</si>
  <si>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</si>
  <si>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</si>
  <si>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</si>
  <si>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</si>
  <si>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</si>
  <si>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</si>
  <si>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</si>
  <si>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</si>
  <si>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</si>
  <si>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</si>
  <si>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</si>
  <si>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</si>
  <si>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</si>
  <si>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</si>
  <si>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</si>
  <si>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</si>
  <si>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</si>
  <si>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</si>
  <si>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</si>
  <si>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</si>
  <si>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</si>
  <si>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</si>
  <si>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</si>
  <si>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</si>
  <si>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</si>
  <si>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</si>
  <si>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</si>
  <si>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</si>
  <si>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</si>
  <si>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</si>
  <si>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</si>
  <si>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</si>
  <si>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</si>
  <si>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</si>
  <si>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</si>
  <si>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</si>
  <si>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</si>
  <si>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</si>
  <si>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</si>
  <si>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</si>
  <si>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</si>
  <si>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</si>
  <si>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</si>
  <si>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</si>
  <si>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</si>
  <si>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</si>
  <si>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</si>
  <si>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</si>
  <si>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</si>
  <si>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</si>
  <si>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</si>
  <si>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</si>
  <si>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</si>
  <si>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</si>
  <si>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</si>
  <si>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</si>
  <si>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</si>
  <si>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</si>
  <si>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</si>
  <si>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</si>
  <si>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</si>
  <si>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</si>
  <si>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</si>
  <si>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</si>
  <si>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</si>
  <si>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</si>
  <si>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</si>
  <si>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</si>
  <si>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</si>
  <si>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</si>
  <si>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</si>
  <si>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</si>
  <si>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</si>
  <si>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</si>
  <si>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</si>
  <si>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</si>
  <si>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</si>
  <si>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</si>
  <si>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</si>
  <si>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</si>
  <si>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</si>
  <si>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</si>
  <si>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</si>
  <si>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</si>
  <si>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</si>
  <si>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</si>
  <si>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</si>
  <si>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</si>
  <si>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</si>
  <si>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</si>
  <si>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</si>
  <si>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</si>
  <si>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</si>
  <si>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</si>
  <si>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</si>
  <si>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</si>
  <si>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</si>
  <si>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</si>
  <si>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</si>
  <si>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</si>
  <si>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</si>
  <si>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</si>
  <si>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</si>
  <si>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</si>
  <si>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</si>
  <si>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</si>
  <si>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</si>
  <si>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</si>
  <si>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</si>
  <si>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</si>
  <si>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</si>
  <si>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</si>
  <si>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</si>
  <si>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</si>
  <si>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</si>
  <si>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</si>
  <si>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</si>
  <si>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</si>
  <si>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</si>
  <si>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</si>
  <si>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</si>
  <si>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</si>
  <si>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</si>
  <si>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</si>
  <si>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</si>
  <si>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</si>
  <si>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</si>
  <si>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</si>
  <si>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</si>
  <si>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</si>
  <si>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</si>
  <si>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</si>
  <si>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</si>
  <si>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</si>
  <si>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</si>
  <si>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</si>
  <si>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</si>
  <si>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</si>
  <si>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</si>
  <si>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</si>
  <si>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</si>
  <si>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</si>
  <si>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</si>
  <si>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</si>
  <si>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</si>
  <si>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</si>
  <si>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</si>
  <si>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</si>
  <si>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</si>
  <si>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</si>
  <si>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</si>
  <si>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</si>
  <si>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</si>
  <si>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</si>
  <si>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</si>
  <si>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</si>
  <si>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</si>
  <si>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</si>
  <si>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</si>
  <si>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</si>
  <si>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</si>
  <si>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</si>
  <si>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</si>
  <si>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</si>
  <si>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</si>
  <si>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</si>
  <si>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</si>
  <si>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</si>
  <si>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</si>
  <si>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</si>
  <si>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</si>
  <si>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</si>
  <si>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</si>
  <si>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</si>
  <si>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</si>
  <si>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</si>
  <si>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</si>
  <si>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</si>
  <si>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</si>
  <si>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</si>
  <si>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</si>
  <si>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</si>
  <si>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</si>
  <si>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</si>
  <si>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</si>
  <si>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</si>
  <si>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</si>
  <si>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</si>
  <si>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</si>
  <si>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</si>
  <si>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</si>
  <si>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</si>
  <si>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</si>
  <si>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</si>
  <si>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</si>
  <si>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</si>
  <si>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</si>
  <si>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</si>
  <si>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</si>
  <si>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</si>
  <si>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</si>
  <si>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</si>
  <si>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</si>
  <si>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</si>
  <si>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</si>
  <si>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</si>
  <si>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</si>
  <si>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</si>
  <si>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</si>
  <si>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</si>
  <si>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</si>
  <si>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</si>
  <si>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</si>
  <si>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</si>
  <si>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</si>
  <si>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</si>
  <si>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</si>
  <si>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</si>
  <si>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</si>
  <si>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</si>
  <si>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</si>
  <si>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</si>
  <si>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</si>
  <si>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</si>
  <si>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</si>
  <si>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</si>
  <si>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</si>
  <si>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</si>
  <si>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</si>
  <si>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</si>
  <si>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</si>
  <si>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</si>
  <si>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</si>
  <si>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</si>
  <si>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</si>
  <si>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</si>
  <si>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</si>
  <si>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</si>
  <si>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</si>
  <si>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</si>
  <si>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</si>
  <si>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</si>
  <si>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</si>
  <si>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</si>
  <si>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</si>
  <si>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</si>
  <si>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</si>
  <si>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</si>
  <si>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</si>
  <si>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</si>
  <si>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</si>
  <si>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</si>
  <si>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</si>
  <si>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</si>
  <si>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</si>
  <si>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</si>
  <si>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</si>
  <si>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</si>
  <si>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</si>
  <si>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</si>
  <si>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</si>
  <si>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</si>
  <si>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</si>
  <si>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</si>
  <si>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</si>
  <si>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</si>
  <si>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</si>
  <si>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</si>
  <si>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</si>
  <si>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</si>
  <si>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</si>
  <si>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</si>
  <si>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</si>
  <si>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</si>
  <si>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</si>
  <si>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</si>
  <si>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</si>
  <si>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</si>
  <si>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</si>
  <si>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</si>
  <si>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</si>
  <si>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</si>
  <si>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</si>
  <si>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</si>
  <si>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</si>
  <si>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</si>
  <si>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</si>
  <si>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</si>
  <si>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</si>
  <si>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</si>
  <si>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</si>
  <si>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</si>
  <si>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</si>
  <si>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</si>
  <si>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</si>
  <si>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</si>
  <si>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</si>
  <si>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</si>
  <si>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</si>
  <si>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</si>
  <si>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</si>
  <si>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</si>
  <si>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</si>
  <si>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</si>
  <si>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</si>
  <si>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</si>
  <si>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</si>
  <si>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</si>
  <si>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</si>
  <si>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</si>
  <si>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</si>
  <si>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</si>
  <si>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</si>
  <si>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</si>
  <si>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</si>
  <si>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</si>
  <si>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</si>
  <si>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</si>
  <si>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</si>
  <si>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</si>
  <si>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</si>
  <si>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</si>
  <si>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</si>
  <si>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</si>
  <si>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</si>
  <si>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</si>
  <si>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</si>
  <si>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</si>
  <si>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</si>
  <si>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</si>
  <si>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</si>
  <si>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</si>
  <si>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</si>
  <si>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</si>
  <si>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</si>
  <si>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</si>
  <si>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</si>
  <si>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</si>
  <si>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</si>
  <si>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</si>
  <si>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</si>
  <si>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</si>
  <si>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</si>
  <si>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</si>
  <si>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</si>
  <si>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</si>
  <si>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</si>
  <si>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</si>
  <si>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</si>
  <si>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</si>
  <si>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</si>
  <si>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</si>
  <si>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</si>
  <si>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</si>
  <si>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</si>
  <si>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</si>
  <si>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</si>
  <si>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</si>
  <si>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</si>
  <si>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</si>
  <si>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</si>
  <si>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</si>
  <si>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</si>
  <si>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</si>
  <si>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</si>
  <si>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</si>
  <si>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</si>
  <si>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</si>
  <si>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</si>
  <si>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</si>
  <si>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</si>
  <si>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</si>
  <si>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</si>
  <si>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</si>
  <si>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</si>
  <si>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</si>
  <si>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</si>
  <si>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</si>
  <si>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</si>
  <si>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</si>
  <si>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</si>
  <si>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</si>
  <si>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</si>
  <si>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</si>
  <si>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</si>
  <si>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</si>
  <si>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</si>
  <si>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</si>
  <si>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</si>
  <si>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</si>
  <si>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</si>
  <si>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</si>
  <si>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</si>
  <si>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</si>
  <si>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</si>
  <si>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</si>
  <si>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</si>
  <si>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</si>
  <si>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</si>
  <si>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</si>
  <si>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</si>
  <si>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</si>
  <si>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</si>
  <si>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</si>
  <si>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</si>
  <si>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</si>
  <si>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</si>
  <si>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</si>
  <si>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</si>
  <si>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</si>
  <si>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</si>
  <si>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</si>
  <si>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</si>
  <si>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</si>
  <si>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</si>
  <si>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</si>
  <si>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</si>
  <si>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</si>
  <si>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</si>
  <si>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</si>
  <si>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</si>
  <si>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</si>
  <si>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</si>
  <si>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</si>
  <si>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</si>
  <si>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</si>
  <si>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</si>
  <si>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</si>
  <si>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</si>
  <si>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</si>
  <si>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</si>
  <si>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</si>
  <si>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</si>
  <si>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</si>
  <si>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</si>
  <si>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</si>
  <si>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</si>
  <si>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</si>
  <si>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</si>
  <si>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</si>
  <si>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</si>
  <si>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</si>
  <si>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</si>
  <si>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</si>
  <si>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</si>
  <si>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</si>
  <si>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</si>
  <si>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</si>
  <si>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</si>
  <si>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</si>
  <si>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</si>
  <si>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</si>
  <si>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</si>
  <si>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</si>
  <si>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</si>
  <si>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</si>
  <si>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</si>
  <si>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</si>
  <si>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</si>
  <si>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</si>
  <si>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</si>
  <si>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</si>
  <si>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</si>
  <si>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</si>
  <si>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</si>
  <si>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</si>
  <si>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</si>
  <si>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</si>
  <si>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</si>
  <si>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</si>
  <si>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</si>
  <si>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</si>
  <si>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</si>
  <si>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</si>
  <si>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</si>
  <si>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</si>
  <si>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</si>
  <si>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</si>
  <si>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</si>
  <si>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</si>
  <si>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</si>
  <si>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</si>
  <si>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</si>
  <si>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</si>
  <si>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</si>
  <si>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</si>
  <si>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</si>
  <si>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</si>
  <si>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</si>
  <si>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</si>
  <si>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</si>
  <si>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</si>
  <si>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</si>
  <si>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</si>
  <si>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</si>
  <si>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</si>
  <si>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</si>
  <si>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</si>
  <si>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</si>
  <si>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</si>
  <si>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</si>
  <si>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</si>
  <si>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</si>
  <si>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</si>
  <si>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</si>
  <si>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</si>
  <si>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</si>
  <si>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</si>
  <si>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</si>
  <si>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</si>
  <si>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</si>
  <si>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</si>
  <si>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</si>
  <si>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</si>
  <si>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</si>
  <si>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</si>
  <si>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</si>
  <si>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</si>
  <si>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</si>
  <si>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</si>
  <si>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</si>
  <si>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</si>
  <si>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</si>
  <si>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</si>
  <si>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</si>
  <si>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</si>
  <si>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</si>
  <si>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</si>
  <si>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</si>
  <si>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</si>
  <si>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</si>
  <si>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</si>
  <si>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</si>
  <si>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</si>
  <si>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</si>
  <si>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</si>
  <si>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</si>
  <si>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</si>
  <si>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</si>
  <si>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</si>
  <si>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</si>
  <si>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</si>
  <si>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</si>
  <si>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</si>
  <si>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</si>
  <si>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</si>
  <si>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</si>
  <si>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</si>
  <si>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</si>
  <si>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</si>
  <si>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</si>
  <si>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</si>
  <si>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</si>
  <si>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</si>
  <si>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</si>
  <si>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</si>
  <si>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</si>
  <si>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</si>
  <si>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</si>
  <si>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</si>
  <si>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</si>
  <si>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</si>
  <si>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</si>
  <si>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</si>
  <si>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</si>
  <si>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</si>
  <si>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</si>
  <si>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</si>
  <si>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</si>
  <si>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</si>
  <si>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</si>
  <si>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</si>
  <si>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</si>
  <si>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</si>
  <si>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</si>
  <si>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</si>
  <si>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</si>
  <si>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</si>
  <si>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</si>
  <si>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</si>
  <si>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</si>
  <si>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</si>
  <si>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</si>
  <si>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</si>
  <si>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</si>
  <si>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</si>
  <si>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</si>
  <si>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</si>
  <si>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</si>
  <si>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</si>
  <si>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</si>
  <si>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</si>
  <si>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</si>
  <si>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</si>
  <si>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</si>
  <si>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</si>
  <si>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</si>
  <si>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</si>
  <si>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</si>
  <si>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</si>
  <si>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</si>
  <si>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</si>
  <si>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</si>
  <si>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</si>
  <si>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</si>
  <si>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</si>
  <si>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</si>
  <si>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</si>
  <si>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</si>
  <si>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</si>
  <si>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</si>
  <si>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</si>
  <si>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</si>
  <si>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</si>
  <si>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</si>
  <si>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</si>
  <si>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</si>
  <si>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</si>
  <si>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</si>
  <si>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</si>
  <si>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</si>
  <si>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</si>
  <si>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</si>
  <si>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</si>
  <si>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</si>
  <si>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</si>
  <si>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</si>
  <si>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</si>
  <si>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</si>
  <si>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</si>
  <si>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</si>
  <si>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</si>
  <si>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</si>
  <si>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</si>
  <si>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</si>
  <si>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</si>
  <si>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</si>
  <si>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</si>
  <si>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</si>
  <si>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</si>
  <si>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</si>
  <si>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</si>
  <si>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</si>
  <si>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</si>
  <si>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</si>
  <si>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</si>
  <si>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</si>
  <si>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</si>
  <si>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</si>
  <si>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</si>
  <si>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</si>
  <si>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</si>
  <si>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</si>
  <si>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</si>
  <si>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</si>
  <si>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</si>
  <si>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</si>
  <si>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</si>
  <si>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</si>
  <si>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</si>
  <si>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</si>
  <si>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</si>
  <si>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</si>
  <si>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</si>
  <si>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</si>
  <si>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</si>
  <si>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</si>
  <si>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</si>
  <si>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</si>
  <si>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</si>
  <si>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</si>
  <si>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</si>
  <si>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</si>
  <si>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</si>
  <si>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</si>
  <si>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</si>
  <si>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</si>
  <si>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</si>
  <si>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</si>
  <si>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</si>
  <si>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</si>
  <si>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</si>
  <si>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</si>
  <si>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</si>
  <si>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</si>
  <si>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</si>
  <si>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</si>
  <si>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</si>
  <si>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</si>
  <si>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</si>
  <si>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</si>
  <si>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</si>
  <si>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</si>
  <si>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</si>
  <si>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</si>
  <si>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</si>
  <si>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</si>
  <si>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</si>
  <si>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</si>
  <si>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</si>
  <si>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</si>
  <si>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</si>
  <si>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</si>
  <si>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</si>
  <si>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</si>
  <si>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</si>
  <si>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</si>
  <si>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</si>
  <si>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</si>
  <si>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</si>
  <si>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</si>
  <si>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</si>
  <si>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</si>
  <si>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</si>
  <si>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</si>
  <si>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</si>
  <si>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</si>
  <si>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</si>
  <si>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</si>
  <si>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</si>
  <si>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</si>
  <si>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</si>
  <si>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</si>
  <si>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</si>
  <si>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</si>
  <si>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</si>
  <si>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</si>
  <si>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</si>
  <si>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</si>
  <si>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</si>
  <si>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</si>
  <si>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</si>
  <si>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</si>
  <si>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</si>
  <si>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</si>
  <si>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</si>
  <si>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</si>
  <si>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</si>
  <si>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</si>
  <si>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</si>
  <si>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</si>
  <si>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</si>
  <si>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</si>
  <si>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</si>
  <si>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</si>
  <si>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</si>
  <si>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</si>
  <si>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</si>
  <si>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</si>
  <si>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</si>
  <si>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</si>
  <si>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</si>
  <si>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</si>
  <si>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</si>
  <si>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</si>
  <si>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</si>
  <si>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</si>
  <si>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</si>
  <si>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</si>
  <si>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</si>
  <si>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</si>
  <si>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</si>
  <si>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</si>
  <si>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</si>
  <si>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</si>
  <si>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</si>
  <si>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</si>
  <si>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</si>
  <si>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</si>
  <si>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</si>
  <si>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</si>
  <si>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</si>
  <si>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</si>
  <si>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</si>
  <si>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</si>
  <si>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</si>
  <si>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</si>
  <si>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</si>
  <si>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</si>
  <si>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</si>
  <si>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</si>
  <si>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</si>
  <si>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</si>
  <si>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</si>
  <si>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</si>
  <si>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</si>
  <si>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</si>
  <si>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</si>
  <si>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</si>
  <si>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</si>
  <si>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</si>
  <si>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</si>
  <si>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</si>
  <si>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</si>
  <si>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</si>
  <si>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</si>
  <si>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</si>
  <si>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</si>
  <si>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</si>
  <si>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</si>
  <si>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</si>
  <si>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</si>
  <si>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</si>
  <si>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</si>
  <si>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</si>
  <si>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</si>
  <si>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</si>
  <si>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</si>
  <si>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</si>
  <si>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</si>
  <si>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</si>
  <si>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</si>
  <si>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</si>
  <si>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</si>
  <si>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</si>
  <si>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</si>
  <si>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</si>
  <si>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</si>
  <si>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</si>
  <si>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</si>
  <si>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</si>
  <si>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</si>
  <si>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</si>
  <si>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</si>
  <si>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</si>
  <si>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</si>
  <si>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</si>
  <si>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</si>
  <si>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</si>
  <si>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</si>
  <si>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</si>
  <si>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</si>
  <si>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</si>
  <si>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</si>
  <si>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</si>
  <si>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</si>
  <si>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</si>
  <si>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</si>
  <si>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</si>
  <si>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</si>
  <si>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</si>
  <si>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</si>
  <si>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</si>
  <si>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</si>
  <si>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</si>
  <si>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</si>
  <si>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</si>
  <si>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</si>
  <si>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</si>
  <si>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</si>
  <si>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</si>
  <si>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</si>
  <si>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</si>
  <si>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</si>
  <si>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</si>
  <si>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</si>
  <si>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</si>
  <si>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</si>
  <si>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</si>
  <si>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</si>
  <si>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</si>
  <si>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</si>
  <si>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</si>
  <si>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</si>
  <si>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</si>
  <si>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</si>
  <si>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</si>
  <si>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</si>
  <si>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</si>
  <si>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</si>
  <si>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</si>
  <si>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</si>
  <si>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</si>
  <si>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</si>
  <si>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</si>
  <si>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</si>
  <si>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</si>
  <si>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</si>
  <si>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</si>
  <si>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</si>
  <si>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</si>
  <si>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</si>
  <si>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</si>
  <si>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</si>
  <si>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</si>
  <si>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</si>
  <si>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</si>
  <si>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</si>
  <si>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</si>
  <si>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</si>
  <si>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</si>
  <si>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</si>
  <si>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</si>
  <si>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</si>
  <si>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</si>
  <si>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</si>
  <si>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</si>
  <si>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</si>
  <si>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</si>
  <si>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</si>
  <si>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</si>
  <si>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</si>
  <si>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</si>
  <si>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</si>
  <si>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</si>
  <si>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</si>
  <si>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</si>
  <si>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</si>
  <si>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</si>
  <si>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</si>
  <si>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</si>
  <si>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</si>
  <si>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</si>
  <si>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</si>
  <si>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</si>
  <si>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</si>
  <si>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</si>
  <si>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</si>
  <si>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</si>
  <si>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</si>
  <si>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</si>
  <si>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</si>
  <si>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</si>
  <si>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</si>
  <si>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</si>
  <si>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</si>
  <si>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</si>
  <si>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</si>
  <si>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</si>
  <si>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</si>
  <si>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</si>
  <si>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</si>
  <si>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</si>
  <si>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</si>
  <si>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</si>
  <si>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</si>
  <si>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</si>
  <si>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</si>
  <si>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</si>
  <si>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</si>
  <si>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</si>
  <si>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</si>
  <si>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</si>
  <si>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</si>
  <si>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</si>
  <si>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</si>
  <si>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</si>
  <si>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</si>
  <si>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</si>
  <si>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</si>
  <si>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</si>
  <si>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</si>
  <si>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</si>
  <si>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</si>
  <si>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</si>
  <si>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</si>
  <si>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</si>
  <si>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</si>
  <si>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</si>
  <si>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</si>
  <si>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</si>
  <si>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</si>
  <si>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</si>
  <si>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</si>
  <si>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</si>
  <si>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</si>
  <si>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</si>
  <si>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</si>
  <si>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</si>
  <si>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</si>
  <si>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</si>
  <si>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</si>
  <si>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</si>
  <si>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</si>
  <si>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</si>
  <si>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</si>
  <si>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</si>
  <si>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</si>
  <si>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</si>
  <si>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</si>
  <si>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</si>
  <si>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</si>
  <si>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</si>
  <si>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</si>
  <si>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</si>
  <si>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</si>
  <si>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</si>
  <si>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</si>
  <si>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</si>
  <si>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</si>
  <si>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</si>
  <si>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</si>
  <si>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</si>
  <si>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</si>
  <si>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</si>
  <si>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</si>
  <si>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</si>
  <si>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</si>
  <si>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</si>
  <si>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</si>
  <si>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</si>
  <si>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</si>
  <si>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</si>
  <si>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</si>
  <si>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</si>
  <si>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</si>
  <si>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</si>
  <si>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</si>
  <si>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</si>
  <si>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</si>
  <si>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</si>
  <si>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</si>
  <si>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</si>
  <si>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</si>
  <si>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</si>
  <si>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</si>
  <si>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</si>
  <si>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</si>
  <si>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</si>
  <si>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</si>
  <si>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</si>
  <si>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</si>
  <si>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</si>
  <si>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</si>
  <si>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</si>
  <si>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</si>
  <si>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</si>
  <si>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</si>
  <si>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</si>
  <si>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</si>
  <si>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</si>
  <si>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</si>
  <si>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</si>
  <si>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</si>
  <si>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</si>
  <si>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</si>
  <si>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</si>
  <si>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</si>
  <si>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</si>
  <si>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</si>
  <si>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</si>
  <si>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</si>
  <si>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</si>
  <si>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</si>
  <si>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</si>
  <si>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</si>
  <si>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</si>
  <si>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</si>
  <si>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</si>
  <si>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</si>
  <si>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</si>
  <si>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</si>
  <si>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</si>
  <si>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</si>
  <si>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</si>
  <si>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</si>
  <si>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</si>
  <si>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</si>
  <si>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</si>
  <si>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</si>
  <si>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</si>
  <si>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</si>
  <si>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</si>
  <si>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</si>
  <si>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</si>
  <si>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</si>
  <si>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</si>
  <si>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</si>
  <si>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</si>
  <si>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</si>
  <si>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</si>
  <si>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</si>
  <si>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</si>
  <si>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</si>
  <si>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</si>
  <si>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</si>
  <si>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</si>
  <si>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</si>
  <si>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</si>
  <si>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</si>
  <si>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</si>
  <si>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</si>
  <si>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</si>
  <si>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</si>
  <si>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</si>
  <si>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</si>
  <si>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</si>
  <si>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</si>
  <si>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</si>
  <si>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</si>
  <si>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</si>
  <si>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</si>
  <si>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</si>
  <si>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</si>
  <si>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</si>
  <si>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</si>
  <si>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</si>
  <si>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</si>
  <si>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</si>
  <si>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</si>
  <si>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</si>
  <si>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</si>
  <si>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</si>
  <si>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</si>
  <si>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</si>
  <si>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</si>
  <si>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</si>
  <si>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</si>
  <si>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</si>
  <si>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</si>
  <si>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</si>
  <si>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</si>
  <si>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</si>
  <si>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</si>
  <si>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</si>
  <si>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</si>
  <si>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</si>
  <si>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</si>
  <si>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</si>
  <si>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</si>
  <si>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</si>
  <si>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</si>
  <si>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</si>
  <si>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</si>
  <si>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</si>
  <si>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</si>
  <si>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</si>
  <si>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</si>
  <si>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</si>
  <si>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</si>
  <si>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</si>
  <si>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</si>
  <si>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</si>
  <si>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</si>
  <si>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</si>
  <si>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</si>
  <si>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</si>
  <si>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</si>
  <si>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</si>
  <si>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</si>
  <si>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</si>
  <si>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</si>
  <si>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</si>
  <si>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</si>
  <si>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</si>
  <si>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</si>
  <si>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</si>
  <si>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</si>
  <si>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</si>
  <si>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</si>
  <si>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</si>
  <si>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</si>
  <si>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</si>
  <si>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</si>
  <si>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</si>
  <si>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</si>
  <si>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</si>
  <si>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</si>
  <si>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</si>
  <si>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</si>
  <si>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</si>
  <si>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</si>
  <si>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</si>
  <si>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</si>
  <si>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</si>
  <si>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</si>
  <si>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</si>
  <si>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</si>
  <si>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</si>
  <si>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</si>
  <si>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</si>
  <si>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</si>
  <si>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</si>
  <si>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</si>
  <si>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</si>
  <si>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</si>
  <si>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</si>
  <si>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</si>
  <si>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</si>
  <si>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</si>
  <si>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</si>
  <si>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</si>
  <si>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</si>
  <si>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</si>
  <si>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</si>
  <si>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</si>
  <si>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</si>
  <si>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</si>
  <si>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</si>
  <si>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</si>
  <si>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</si>
  <si>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</si>
  <si>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</si>
  <si>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</si>
  <si>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</si>
  <si>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</si>
  <si>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</si>
  <si>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</si>
  <si>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</si>
  <si>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</si>
  <si>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</si>
  <si>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</si>
  <si>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</si>
  <si>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</si>
  <si>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</si>
  <si>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</si>
  <si>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</si>
  <si>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</si>
  <si>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</si>
  <si>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</si>
  <si>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</si>
  <si>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</si>
  <si>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</si>
  <si>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</si>
  <si>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</si>
  <si>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</si>
  <si>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</si>
  <si>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</si>
  <si>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</si>
  <si>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</si>
  <si>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</si>
  <si>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</si>
  <si>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</si>
  <si>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</si>
  <si>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</si>
  <si>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</si>
  <si>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</si>
  <si>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</si>
  <si>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</si>
  <si>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</si>
  <si>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</si>
  <si>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</si>
  <si>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</si>
  <si>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</si>
  <si>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</si>
  <si>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</si>
  <si>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</si>
  <si>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</si>
  <si>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</si>
  <si>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</si>
  <si>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</si>
  <si>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</si>
  <si>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</si>
  <si>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</si>
  <si>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</si>
  <si>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</si>
  <si>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</si>
  <si>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</si>
  <si>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</si>
  <si>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</si>
  <si>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</si>
  <si>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</si>
  <si>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</si>
  <si>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</si>
  <si>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</si>
  <si>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</si>
  <si>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</si>
  <si>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</si>
  <si>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</si>
  <si>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</si>
  <si>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</si>
  <si>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</si>
  <si>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</si>
  <si>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</si>
  <si>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</si>
  <si>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</si>
  <si>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</si>
  <si>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</si>
  <si>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</si>
  <si>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</si>
  <si>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</si>
  <si>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</si>
  <si>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</si>
  <si>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</si>
  <si>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</si>
  <si>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</si>
  <si>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</si>
  <si>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</si>
  <si>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</si>
  <si>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</si>
  <si>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</si>
  <si>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</si>
  <si>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</si>
  <si>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</si>
  <si>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</si>
  <si>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</si>
  <si>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</si>
  <si>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</si>
  <si>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</si>
  <si>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</si>
  <si>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</si>
  <si>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</si>
  <si>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</si>
  <si>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</si>
  <si>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</si>
  <si>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</si>
  <si>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</si>
  <si>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</si>
  <si>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</si>
  <si>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</si>
  <si>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</si>
  <si>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</si>
  <si>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</si>
  <si>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</si>
  <si>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</si>
  <si>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</si>
  <si>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</si>
  <si>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</si>
  <si>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</si>
  <si>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</si>
  <si>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</si>
  <si>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</si>
  <si>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</si>
  <si>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</si>
  <si>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</si>
  <si>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</si>
  <si>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</si>
  <si>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</si>
  <si>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</si>
  <si>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</si>
  <si>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</si>
  <si>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</si>
  <si>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</si>
  <si>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</si>
  <si>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</si>
  <si>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</si>
  <si>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</si>
  <si>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</si>
  <si>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</si>
  <si>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</si>
  <si>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</si>
  <si>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</si>
  <si>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</si>
  <si>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</si>
  <si>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</si>
  <si>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</si>
  <si>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</si>
  <si>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</si>
  <si>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</si>
  <si>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</si>
  <si>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</si>
  <si>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</si>
  <si>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</si>
  <si>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</si>
  <si>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</si>
  <si>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</si>
  <si>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</si>
  <si>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</si>
  <si>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</si>
  <si>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</si>
  <si>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</si>
  <si>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</si>
  <si>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</si>
  <si>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</si>
  <si>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</si>
  <si>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</si>
  <si>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</si>
  <si>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</si>
  <si>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</si>
  <si>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</si>
  <si>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</si>
  <si>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</si>
  <si>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</si>
  <si>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</si>
  <si>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</si>
  <si>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</si>
  <si>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</si>
  <si>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</si>
  <si>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</si>
  <si>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</si>
  <si>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</si>
  <si>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</si>
  <si>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</si>
  <si>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</si>
  <si>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</si>
  <si>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</si>
  <si>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</si>
  <si>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</si>
  <si>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</si>
  <si>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</si>
  <si>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</si>
  <si>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</si>
  <si>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</si>
  <si>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</si>
  <si>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</si>
  <si>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</si>
  <si>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</si>
  <si>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</si>
  <si>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</si>
  <si>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</si>
  <si>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</si>
  <si>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</si>
  <si>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</si>
  <si>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</si>
  <si>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</si>
  <si>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</si>
  <si>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</si>
  <si>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</si>
  <si>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</si>
  <si>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</si>
  <si>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</si>
  <si>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</si>
  <si>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</si>
  <si>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</si>
  <si>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</si>
  <si>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</si>
  <si>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</si>
  <si>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</si>
  <si>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</si>
  <si>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</si>
  <si>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</si>
  <si>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</si>
  <si>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</si>
  <si>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</si>
  <si>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</si>
  <si>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</si>
  <si>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</si>
  <si>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</si>
  <si>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</si>
  <si>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</si>
  <si>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</si>
  <si>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</si>
  <si>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</si>
  <si>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</si>
  <si>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</si>
  <si>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</si>
  <si>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</si>
  <si>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</si>
  <si>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</si>
  <si>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</si>
  <si>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</si>
  <si>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</si>
  <si>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</si>
  <si>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</si>
  <si>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</si>
  <si>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</si>
  <si>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</si>
  <si>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</si>
  <si>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</si>
  <si>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</si>
  <si>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</si>
  <si>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</si>
  <si>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</si>
  <si>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</si>
  <si>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</si>
  <si>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</si>
  <si>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</si>
  <si>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</si>
  <si>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</si>
  <si>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</si>
  <si>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</si>
  <si>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</si>
  <si>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</si>
  <si>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</si>
  <si>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</si>
  <si>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</si>
  <si>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</si>
  <si>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</si>
  <si>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</si>
  <si>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</si>
  <si>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</si>
  <si>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</si>
  <si>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</si>
  <si>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</si>
  <si>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</si>
  <si>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</si>
  <si>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</si>
  <si>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</si>
  <si>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</si>
  <si>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</si>
  <si>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</si>
  <si>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</si>
  <si>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</si>
  <si>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</si>
  <si>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</si>
  <si>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</si>
  <si>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</si>
  <si>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</si>
  <si>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</si>
  <si>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</si>
  <si>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</si>
  <si>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</si>
  <si>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</si>
  <si>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</si>
  <si>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</si>
  <si>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</si>
  <si>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</si>
  <si>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</si>
  <si>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</si>
  <si>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</si>
  <si>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</si>
  <si>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</si>
  <si>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</si>
  <si>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</si>
  <si>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</si>
  <si>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</si>
  <si>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</si>
  <si>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</si>
  <si>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</si>
  <si>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</si>
  <si>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</si>
  <si>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</si>
  <si>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</si>
  <si>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</si>
  <si>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</si>
  <si>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</si>
  <si>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</si>
  <si>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</si>
  <si>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</si>
  <si>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</si>
  <si>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</si>
  <si>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</si>
  <si>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</si>
  <si>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</si>
  <si>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</si>
  <si>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</si>
  <si>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</si>
  <si>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</si>
  <si>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</si>
  <si>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</si>
  <si>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</si>
  <si>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</si>
  <si>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</si>
  <si>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</si>
  <si>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</si>
  <si>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</si>
  <si>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</si>
  <si>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</si>
  <si>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</si>
  <si>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</si>
  <si>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</si>
  <si>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</si>
  <si>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</si>
  <si>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</si>
  <si>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</si>
  <si>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</si>
  <si>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</si>
  <si>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</si>
  <si>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</si>
  <si>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</si>
  <si>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</si>
  <si>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</si>
  <si>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</si>
  <si>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</si>
  <si>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</si>
  <si>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</si>
  <si>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</si>
  <si>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</si>
  <si>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</si>
  <si>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</si>
  <si>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</si>
  <si>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</si>
  <si>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</si>
  <si>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</si>
  <si>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</si>
  <si>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</si>
  <si>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</si>
  <si>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</si>
  <si>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</si>
  <si>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</si>
  <si>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</si>
  <si>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</si>
  <si>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</si>
  <si>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</si>
  <si>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</si>
  <si>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</si>
  <si>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</si>
  <si>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</si>
  <si>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</si>
  <si>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</si>
  <si>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</si>
  <si>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</si>
  <si>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</si>
  <si>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</si>
  <si>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</si>
  <si>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</si>
  <si>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</si>
  <si>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</si>
  <si>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</si>
  <si>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</si>
  <si>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</si>
  <si>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</si>
  <si>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</si>
  <si>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</si>
  <si>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</si>
  <si>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</si>
  <si>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</si>
  <si>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</si>
  <si>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</si>
  <si>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</si>
  <si>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</si>
  <si>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</si>
  <si>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</si>
  <si>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</si>
  <si>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</si>
  <si>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</si>
  <si>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</si>
  <si>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</si>
  <si>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</si>
  <si>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</si>
  <si>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</si>
  <si>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</si>
  <si>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</si>
  <si>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</si>
  <si>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</si>
  <si>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</si>
  <si>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</si>
  <si>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</si>
  <si>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</si>
  <si>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</si>
  <si>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</si>
  <si>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</si>
  <si>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</si>
  <si>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</si>
  <si>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</si>
  <si>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</si>
  <si>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</si>
  <si>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</si>
  <si>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</si>
  <si>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</si>
  <si>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</si>
  <si>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</si>
  <si>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</si>
  <si>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</si>
  <si>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</si>
  <si>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</si>
  <si>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</si>
  <si>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</si>
  <si>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</si>
  <si>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</si>
  <si>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</si>
  <si>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</si>
  <si>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</si>
  <si>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</si>
  <si>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</si>
  <si>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</si>
  <si>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</si>
  <si>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</si>
  <si>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</si>
  <si>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</si>
  <si>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</si>
  <si>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</si>
  <si>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</si>
  <si>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</si>
  <si>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</si>
  <si>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</si>
  <si>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</si>
  <si>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</si>
  <si>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</si>
  <si>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</si>
  <si>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</si>
  <si>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</si>
  <si>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</si>
  <si>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</si>
  <si>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</si>
  <si>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</si>
  <si>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</si>
  <si>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</si>
  <si>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</si>
  <si>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</si>
  <si>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</si>
  <si>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</si>
  <si>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</si>
  <si>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</si>
  <si>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</si>
  <si>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</si>
  <si>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</si>
  <si>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</si>
  <si>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</si>
  <si>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</si>
  <si>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</si>
  <si>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</si>
  <si>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</si>
  <si>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</si>
  <si>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</si>
  <si>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</si>
  <si>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</si>
  <si>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</si>
  <si>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</si>
  <si>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</si>
  <si>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</si>
  <si>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</si>
  <si>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</si>
  <si>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</si>
  <si>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</si>
  <si>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</si>
  <si>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</si>
  <si>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</si>
  <si>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</si>
  <si>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</si>
  <si>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</si>
  <si>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</si>
  <si>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</si>
  <si>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</si>
  <si>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</si>
  <si>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</si>
  <si>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</si>
  <si>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</si>
  <si>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</si>
  <si>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</si>
  <si>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</si>
  <si>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</si>
  <si>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</si>
  <si>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</si>
  <si>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</si>
  <si>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</si>
  <si>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</si>
  <si>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</si>
  <si>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</si>
  <si>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</si>
  <si>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</si>
  <si>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</si>
  <si>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</si>
  <si>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</si>
  <si>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</si>
  <si>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</si>
  <si>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</si>
  <si>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</si>
  <si>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</si>
  <si>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</si>
  <si>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</si>
  <si>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</si>
  <si>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</si>
  <si>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</si>
  <si>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</si>
  <si>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</si>
  <si>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</si>
  <si>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</si>
  <si>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</si>
  <si>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</si>
  <si>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</si>
  <si>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</si>
  <si>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</si>
  <si>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</si>
  <si>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</si>
  <si>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</si>
  <si>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</si>
  <si>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</si>
  <si>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</si>
  <si>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</si>
  <si>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</si>
  <si>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</si>
  <si>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</si>
  <si>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</si>
  <si>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</si>
  <si>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</si>
  <si>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</si>
  <si>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</si>
  <si>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</si>
  <si>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</si>
  <si>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</si>
  <si>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</si>
  <si>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</si>
  <si>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</si>
  <si>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</si>
  <si>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</si>
  <si>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</si>
  <si>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</si>
  <si>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</si>
  <si>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</si>
  <si>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</si>
  <si>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</si>
  <si>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</si>
  <si>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</si>
  <si>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</si>
  <si>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</si>
  <si>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</si>
  <si>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</si>
  <si>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</si>
  <si>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</si>
  <si>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</si>
  <si>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</si>
  <si>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</si>
  <si>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</si>
  <si>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</si>
  <si>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</si>
  <si>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</si>
  <si>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</si>
  <si>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</si>
  <si>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</si>
  <si>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</si>
  <si>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</si>
  <si>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</si>
  <si>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</si>
  <si>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</si>
  <si>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</si>
  <si>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</si>
  <si>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</si>
  <si>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</si>
  <si>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</si>
  <si>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</si>
  <si>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</si>
  <si>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</si>
  <si>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</si>
  <si>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</si>
  <si>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</si>
  <si>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</si>
  <si>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</si>
  <si>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</si>
  <si>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</si>
  <si>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</si>
  <si>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</si>
  <si>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</si>
  <si>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</si>
  <si>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</si>
  <si>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</si>
  <si>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</si>
  <si>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</si>
  <si>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</si>
  <si>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</si>
  <si>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</si>
  <si>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</si>
  <si>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</si>
  <si>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</si>
  <si>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</si>
  <si>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</si>
  <si>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</si>
  <si>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</si>
  <si>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</si>
  <si>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</si>
  <si>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</si>
  <si>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</si>
  <si>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</si>
  <si>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</si>
  <si>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</si>
  <si>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</si>
  <si>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</si>
  <si>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</si>
  <si>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</si>
  <si>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</si>
  <si>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</si>
  <si>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</si>
  <si>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</si>
  <si>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</si>
  <si>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</si>
  <si>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</si>
  <si>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</si>
  <si>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</si>
  <si>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</si>
  <si>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</si>
  <si>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</si>
  <si>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</si>
  <si>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</si>
  <si>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</si>
  <si>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</si>
  <si>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</si>
  <si>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</si>
  <si>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</si>
  <si>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</si>
  <si>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</si>
  <si>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</si>
  <si>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</si>
  <si>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</si>
  <si>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</si>
  <si>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</si>
  <si>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</si>
  <si>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</si>
  <si>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</si>
  <si>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</si>
  <si>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</si>
  <si>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</si>
  <si>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</si>
  <si>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</si>
  <si>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</si>
  <si>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</si>
  <si>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</si>
  <si>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</si>
  <si>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</si>
  <si>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</si>
  <si>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</si>
  <si>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</si>
  <si>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</si>
  <si>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</si>
  <si>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</si>
  <si>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</si>
  <si>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</si>
  <si>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</si>
  <si>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</si>
  <si>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</si>
  <si>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</si>
  <si>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</si>
  <si>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</si>
  <si>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</si>
  <si>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</si>
  <si>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</si>
  <si>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</si>
  <si>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</si>
  <si>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</si>
  <si>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</si>
  <si>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</si>
  <si>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</si>
  <si>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</si>
  <si>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</si>
  <si>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</si>
  <si>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</si>
  <si>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</si>
  <si>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</si>
  <si>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</si>
  <si>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</si>
  <si>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</si>
  <si>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</si>
  <si>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</si>
  <si>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</si>
  <si>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</si>
  <si>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</si>
  <si>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</si>
  <si>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</si>
  <si>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</si>
  <si>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</si>
  <si>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</si>
  <si>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</si>
  <si>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</si>
  <si>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</si>
  <si>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</si>
  <si>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</si>
  <si>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</si>
  <si>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</si>
  <si>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</si>
  <si>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</si>
  <si>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</si>
  <si>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</si>
  <si>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</si>
  <si>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</si>
  <si>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</si>
  <si>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</si>
  <si>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</si>
  <si>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</si>
  <si>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</si>
  <si>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</si>
  <si>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</si>
  <si>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</si>
  <si>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</si>
  <si>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</si>
  <si>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</si>
  <si>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</si>
  <si>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</si>
  <si>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</si>
  <si>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</si>
  <si>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</si>
  <si>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</si>
  <si>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</si>
  <si>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</si>
  <si>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</si>
  <si>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</si>
  <si>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</si>
  <si>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</si>
  <si>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</si>
  <si>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</si>
  <si>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</si>
  <si>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</si>
  <si>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</si>
  <si>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</si>
  <si>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</si>
  <si>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</si>
  <si>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</si>
  <si>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</si>
  <si>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</si>
  <si>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</si>
  <si>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</si>
  <si>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</si>
  <si>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</si>
  <si>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</si>
  <si>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</si>
  <si>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</si>
  <si>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</si>
  <si>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</si>
  <si>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</si>
  <si>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</si>
  <si>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</si>
  <si>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</si>
  <si>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</si>
  <si>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</si>
  <si>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</si>
  <si>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</si>
  <si>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</si>
  <si>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</si>
  <si>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</si>
  <si>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</si>
  <si>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</si>
  <si>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</si>
  <si>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</si>
  <si>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</si>
  <si>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</si>
  <si>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</si>
  <si>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</si>
  <si>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</si>
  <si>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</si>
  <si>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</si>
  <si>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</si>
  <si>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</si>
  <si>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</si>
  <si>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</si>
  <si>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</si>
  <si>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</si>
  <si>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</si>
  <si>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</si>
  <si>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</si>
  <si>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</si>
  <si>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</si>
  <si>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</si>
  <si>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</si>
  <si>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</si>
  <si>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</si>
  <si>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</si>
  <si>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</si>
  <si>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</si>
  <si>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</si>
  <si>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</si>
  <si>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</si>
  <si>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</si>
  <si>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</si>
  <si>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</si>
  <si>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</si>
  <si>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</si>
  <si>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</si>
  <si>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</si>
  <si>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</si>
  <si>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</si>
  <si>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</si>
  <si>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</si>
  <si>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</si>
  <si>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</si>
  <si>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</si>
  <si>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</si>
  <si>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</si>
  <si>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</si>
  <si>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</si>
  <si>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</si>
  <si>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</si>
  <si>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</si>
  <si>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</si>
  <si>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</si>
  <si>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</si>
  <si>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</si>
  <si>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</si>
  <si>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</si>
  <si>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</si>
  <si>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</si>
  <si>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</si>
  <si>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</si>
  <si>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</si>
  <si>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</si>
  <si>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</si>
  <si>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</si>
  <si>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</si>
  <si>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</si>
  <si>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</si>
  <si>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</si>
  <si>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</si>
  <si>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</si>
  <si>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</si>
  <si>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</si>
  <si>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</si>
  <si>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</si>
  <si>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</si>
  <si>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</si>
  <si>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</si>
  <si>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</si>
  <si>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</si>
  <si>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</si>
  <si>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</si>
  <si>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</si>
  <si>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</si>
  <si>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</si>
  <si>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</si>
  <si>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</si>
  <si>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</si>
  <si>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</si>
  <si>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</si>
  <si>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</si>
  <si>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</si>
  <si>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</si>
  <si>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</si>
  <si>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</si>
  <si>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</si>
  <si>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</si>
  <si>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</si>
  <si>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</si>
  <si>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</si>
  <si>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</si>
  <si>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</si>
  <si>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</si>
  <si>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</si>
  <si>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</si>
  <si>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</si>
  <si>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</si>
  <si>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</si>
  <si>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</si>
  <si>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</si>
  <si>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</si>
  <si>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</si>
  <si>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</si>
  <si>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</si>
  <si>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</si>
  <si>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</si>
  <si>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</si>
  <si>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</si>
  <si>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</si>
  <si>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</si>
  <si>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</si>
  <si>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</si>
  <si>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</si>
  <si>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</si>
  <si>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</si>
  <si>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</si>
  <si>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</si>
  <si>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</si>
  <si>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</si>
  <si>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</si>
  <si>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</si>
  <si>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</si>
  <si>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</si>
  <si>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</si>
  <si>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</si>
  <si>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</si>
  <si>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</si>
  <si>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</si>
  <si>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</si>
  <si>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</si>
  <si>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</si>
  <si>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</si>
  <si>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</si>
  <si>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</si>
  <si>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</si>
  <si>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</si>
  <si>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</si>
  <si>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</si>
  <si>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</si>
  <si>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</si>
  <si>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</si>
  <si>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</si>
  <si>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</si>
  <si>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</si>
  <si>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</si>
  <si>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</si>
  <si>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</si>
  <si>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</si>
  <si>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</si>
  <si>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</si>
  <si>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</si>
  <si>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</si>
  <si>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</si>
  <si>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</si>
  <si>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</si>
  <si>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</si>
  <si>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</si>
  <si>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</si>
  <si>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</si>
  <si>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</si>
  <si>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</si>
  <si>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</si>
  <si>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</si>
  <si>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</si>
  <si>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</si>
  <si>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</si>
  <si>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</si>
  <si>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</si>
  <si>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</si>
  <si>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</si>
  <si>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</si>
  <si>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</si>
  <si>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</si>
  <si>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</si>
  <si>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</si>
  <si>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</si>
  <si>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</si>
  <si>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</si>
  <si>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</si>
  <si>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</si>
  <si>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</si>
  <si>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</si>
  <si>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</si>
  <si>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</si>
  <si>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</si>
  <si>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</si>
  <si>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</si>
  <si>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</si>
  <si>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</si>
  <si>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</si>
  <si>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</si>
  <si>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</si>
  <si>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</si>
  <si>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</si>
  <si>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</si>
  <si>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</si>
  <si>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</si>
  <si>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</si>
  <si>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</si>
  <si>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</si>
  <si>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</si>
  <si>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</si>
  <si>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</si>
  <si>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</si>
  <si>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</si>
  <si>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</si>
  <si>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</si>
  <si>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</si>
  <si>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</si>
  <si>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</si>
  <si>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</si>
  <si>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</si>
  <si>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</si>
  <si>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</si>
  <si>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</si>
  <si>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</si>
  <si>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</si>
  <si>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</si>
  <si>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</si>
  <si>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</si>
  <si>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</si>
  <si>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</si>
  <si>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</si>
  <si>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</si>
  <si>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</si>
  <si>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</si>
  <si>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</si>
  <si>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</si>
  <si>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</si>
  <si>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</si>
  <si>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</si>
  <si>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</si>
  <si>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</si>
  <si>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</si>
  <si>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</si>
  <si>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</si>
  <si>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</si>
  <si>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</si>
  <si>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</si>
  <si>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</si>
  <si>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</si>
  <si>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</si>
  <si>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</si>
  <si>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</si>
  <si>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</si>
  <si>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</si>
  <si>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</si>
  <si>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</si>
  <si>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</si>
  <si>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</si>
  <si>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</si>
  <si>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</si>
  <si>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</si>
  <si>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</si>
  <si>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</si>
  <si>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</si>
  <si>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</si>
  <si>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</si>
  <si>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</si>
  <si>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</si>
  <si>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</si>
  <si>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</si>
  <si>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</si>
  <si>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</si>
  <si>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</si>
  <si>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</si>
  <si>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</si>
  <si>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</si>
  <si>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</si>
  <si>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</si>
  <si>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</si>
  <si>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</si>
  <si>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</si>
  <si>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</si>
  <si>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</si>
  <si>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</si>
  <si>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</si>
  <si>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</si>
  <si>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</si>
  <si>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</si>
  <si>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</si>
  <si>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</si>
  <si>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</si>
  <si>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</si>
  <si>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</si>
  <si>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</si>
  <si>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</si>
  <si>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</si>
  <si>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</si>
  <si>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</si>
  <si>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</si>
  <si>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</si>
  <si>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</si>
  <si>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</si>
  <si>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</si>
  <si>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</si>
  <si>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</si>
  <si>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</si>
  <si>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</si>
  <si>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</si>
  <si>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</si>
  <si>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</si>
  <si>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</si>
  <si>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</si>
  <si>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</si>
  <si>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</si>
  <si>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</si>
  <si>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</si>
  <si>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</si>
  <si>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</si>
  <si>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</si>
  <si>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</si>
  <si>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</si>
  <si>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</si>
  <si>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</si>
  <si>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</si>
  <si>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</si>
  <si>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</si>
  <si>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</si>
  <si>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</si>
  <si>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</si>
  <si>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</si>
  <si>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</si>
  <si>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</si>
  <si>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</si>
  <si>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</si>
  <si>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</si>
  <si>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</si>
  <si>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</si>
  <si>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</si>
  <si>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</si>
  <si>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</si>
  <si>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</si>
  <si>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</si>
  <si>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</si>
  <si>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</si>
  <si>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</si>
  <si>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</si>
  <si>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</si>
  <si>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</si>
  <si>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</si>
  <si>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</si>
  <si>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</si>
  <si>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</si>
  <si>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</si>
  <si>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</si>
  <si>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</si>
  <si>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</si>
  <si>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</si>
  <si>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</si>
  <si>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</si>
  <si>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</si>
  <si>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</si>
  <si>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</si>
  <si>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</si>
  <si>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</si>
  <si>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</si>
  <si>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</si>
  <si>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</si>
  <si>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</si>
  <si>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</si>
  <si>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</si>
  <si>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</si>
  <si>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</si>
  <si>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</si>
  <si>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</si>
  <si>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</si>
  <si>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</si>
  <si>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</si>
  <si>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</si>
  <si>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</si>
  <si>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</si>
  <si>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</si>
  <si>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</si>
  <si>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</si>
  <si>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</si>
  <si>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</si>
  <si>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</si>
  <si>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</si>
  <si>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</si>
  <si>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</si>
  <si>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</si>
  <si>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</si>
  <si>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</si>
  <si>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</si>
  <si>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</si>
  <si>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</si>
  <si>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</si>
  <si>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</si>
  <si>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</si>
  <si>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</si>
  <si>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</si>
  <si>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</si>
  <si>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</si>
  <si>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</si>
  <si>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</si>
  <si>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</si>
  <si>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</si>
  <si>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</si>
  <si>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</si>
  <si>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</si>
  <si>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</si>
  <si>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</si>
  <si>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</si>
  <si>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</si>
  <si>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</si>
  <si>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</si>
  <si>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</si>
  <si>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</si>
  <si>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</si>
  <si>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</si>
  <si>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</si>
  <si>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</si>
  <si>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</si>
  <si>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</si>
  <si>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</si>
  <si>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</si>
  <si>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</si>
  <si>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</si>
  <si>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</si>
  <si>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</si>
  <si>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</si>
  <si>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</si>
  <si>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</si>
  <si>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</si>
  <si>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</si>
  <si>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</si>
  <si>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</si>
  <si>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</si>
  <si>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</si>
  <si>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</si>
  <si>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</si>
  <si>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</si>
  <si>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</si>
  <si>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</si>
  <si>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</si>
  <si>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</si>
  <si>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</si>
  <si>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</si>
  <si>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</si>
  <si>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</si>
  <si>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</si>
  <si>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</si>
  <si>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</si>
  <si>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</si>
  <si>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</si>
  <si>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</si>
  <si>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</si>
  <si>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</si>
  <si>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</si>
  <si>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</si>
  <si>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</si>
  <si>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</si>
  <si>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</si>
  <si>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</si>
  <si>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</si>
  <si>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</si>
  <si>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</si>
  <si>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</si>
  <si>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</si>
  <si>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</si>
  <si>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</si>
  <si>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</si>
  <si>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</si>
  <si>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</si>
  <si>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</si>
  <si>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</si>
  <si>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</si>
  <si>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</si>
  <si>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</si>
  <si>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</si>
  <si>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</si>
  <si>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</si>
  <si>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</si>
  <si>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</si>
  <si>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</si>
  <si>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</si>
  <si>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</si>
  <si>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</si>
  <si>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</si>
  <si>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</si>
  <si>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</si>
  <si>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</si>
  <si>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</si>
  <si>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</si>
  <si>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</si>
  <si>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</si>
  <si>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</si>
  <si>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</si>
  <si>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</si>
  <si>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</si>
  <si>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</si>
  <si>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</si>
  <si>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</si>
  <si>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</si>
  <si>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</si>
  <si>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</si>
  <si>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</si>
  <si>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</si>
  <si>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</si>
  <si>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</si>
  <si>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</si>
  <si>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</si>
  <si>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</si>
  <si>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</si>
  <si>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</si>
  <si>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</si>
  <si>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</si>
  <si>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</si>
  <si>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</si>
  <si>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</si>
  <si>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</si>
  <si>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</si>
  <si>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</si>
  <si>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</si>
  <si>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</si>
  <si>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</si>
  <si>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</si>
  <si>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</si>
  <si>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</si>
  <si>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</si>
  <si>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</si>
  <si>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</si>
  <si>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</si>
  <si>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</si>
  <si>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</si>
  <si>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</si>
  <si>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</si>
  <si>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</si>
  <si>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</si>
  <si>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</si>
  <si>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</si>
  <si>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</si>
  <si>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</si>
  <si>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</si>
  <si>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</si>
  <si>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</si>
  <si>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</si>
  <si>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</si>
  <si>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</si>
  <si>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</si>
  <si>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</si>
  <si>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</si>
  <si>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</si>
  <si>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</si>
  <si>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</si>
  <si>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</si>
  <si>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</si>
  <si>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</si>
  <si>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</si>
  <si>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</si>
  <si>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</si>
  <si>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</si>
  <si>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</si>
  <si>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</si>
  <si>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</si>
  <si>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</si>
  <si>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</si>
  <si>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</si>
  <si>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</si>
  <si>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</si>
  <si>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</si>
  <si>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</si>
  <si>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</si>
  <si>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</si>
  <si>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</si>
  <si>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</si>
  <si>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</si>
  <si>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</si>
  <si>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</si>
  <si>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</si>
  <si>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</si>
  <si>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</si>
  <si>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</si>
  <si>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</si>
  <si>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</si>
  <si>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</si>
  <si>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</si>
  <si>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</si>
  <si>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</si>
  <si>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</si>
  <si>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</si>
  <si>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</si>
  <si>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</si>
  <si>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</si>
  <si>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</si>
  <si>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</si>
  <si>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</si>
  <si>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</si>
  <si>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</si>
  <si>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</si>
  <si>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</si>
  <si>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</si>
  <si>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</si>
  <si>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</si>
  <si>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</si>
  <si>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</si>
  <si>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</si>
  <si>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</si>
  <si>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</si>
  <si>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</si>
  <si>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</si>
  <si>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</si>
  <si>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</si>
  <si>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</si>
  <si>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</si>
  <si>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</si>
  <si>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</si>
  <si>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</si>
  <si>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</si>
  <si>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</si>
  <si>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</si>
  <si>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</si>
  <si>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</si>
  <si>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</si>
  <si>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</si>
  <si>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</si>
  <si>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</si>
  <si>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</si>
  <si>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</si>
  <si>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</si>
  <si>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</si>
  <si>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</si>
  <si>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</si>
  <si>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</si>
  <si>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</si>
  <si>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</si>
  <si>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</si>
  <si>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</si>
  <si>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</si>
  <si>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</si>
  <si>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</si>
  <si>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</si>
  <si>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</si>
  <si>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</si>
  <si>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</si>
  <si>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</si>
  <si>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</si>
  <si>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</si>
  <si>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</si>
  <si>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</si>
  <si>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</si>
  <si>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</si>
  <si>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</si>
  <si>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</si>
  <si>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</si>
  <si>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</si>
  <si>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</si>
  <si>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</si>
  <si>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</si>
  <si>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</si>
  <si>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</si>
  <si>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</si>
  <si>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</si>
  <si>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</si>
  <si>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</si>
  <si>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</si>
  <si>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</si>
  <si>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</si>
  <si>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</si>
  <si>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</si>
  <si>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</si>
  <si>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</si>
  <si>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</si>
  <si>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</si>
  <si>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</si>
  <si>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</si>
  <si>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</si>
  <si>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</si>
  <si>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</si>
  <si>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</si>
  <si>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</si>
  <si>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</si>
  <si>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</si>
  <si>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</si>
  <si>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</si>
  <si>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</si>
  <si>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</si>
  <si>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</si>
  <si>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</si>
  <si>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</si>
  <si>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</si>
  <si>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</si>
  <si>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</si>
  <si>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</si>
  <si>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</si>
  <si>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</si>
  <si>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</si>
  <si>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</si>
  <si>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</si>
  <si>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</si>
  <si>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</si>
  <si>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</si>
  <si>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</si>
  <si>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</si>
  <si>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</si>
  <si>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</si>
  <si>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</si>
  <si>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</si>
  <si>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</si>
  <si>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</si>
  <si>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</si>
  <si>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</si>
  <si>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</si>
  <si>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</si>
  <si>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</si>
  <si>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</si>
  <si>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</si>
  <si>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</si>
  <si>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</si>
  <si>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</si>
  <si>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</si>
  <si>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</si>
  <si>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</si>
  <si>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</si>
  <si>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</si>
  <si>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</si>
  <si>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</si>
  <si>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</si>
  <si>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</si>
  <si>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</si>
  <si>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</si>
  <si>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</si>
  <si>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</si>
  <si>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</si>
  <si>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</si>
  <si>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</si>
  <si>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</si>
  <si>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</si>
  <si>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</si>
  <si>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</si>
  <si>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</si>
  <si>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</si>
  <si>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</si>
  <si>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</si>
  <si>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</si>
  <si>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</si>
  <si>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</si>
  <si>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</si>
  <si>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</si>
  <si>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</si>
  <si>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</si>
  <si>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</si>
  <si>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</si>
  <si>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</si>
  <si>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</si>
  <si>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</si>
  <si>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</si>
  <si>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</si>
  <si>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</si>
  <si>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</si>
  <si>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</si>
  <si>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</si>
  <si>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</si>
  <si>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</si>
  <si>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</si>
  <si>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</si>
  <si>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</si>
  <si>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</si>
  <si>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</si>
  <si>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</si>
  <si>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</si>
  <si>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</si>
  <si>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</si>
  <si>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</si>
  <si>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</si>
  <si>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</si>
  <si>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</si>
  <si>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</si>
  <si>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</si>
  <si>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</si>
  <si>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</si>
  <si>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</si>
  <si>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</si>
  <si>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</si>
  <si>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</si>
  <si>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</si>
  <si>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</si>
  <si>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</si>
  <si>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</si>
  <si>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</si>
  <si>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</si>
  <si>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</si>
  <si>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</si>
  <si>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</si>
  <si>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</si>
  <si>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</si>
  <si>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</si>
  <si>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</si>
  <si>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</si>
  <si>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</si>
  <si>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</si>
  <si>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</si>
  <si>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</si>
  <si>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</si>
  <si>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</si>
  <si>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</si>
  <si>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</si>
  <si>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</si>
  <si>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</si>
  <si>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</si>
  <si>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</si>
  <si>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</si>
  <si>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</si>
  <si>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</si>
  <si>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</si>
  <si>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</si>
  <si>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</si>
  <si>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</si>
  <si>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</si>
  <si>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</si>
  <si>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</si>
  <si>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</si>
  <si>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</si>
  <si>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</si>
  <si>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</si>
  <si>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</si>
  <si>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</si>
  <si>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</si>
  <si>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</si>
  <si>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</si>
  <si>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</si>
  <si>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</si>
  <si>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</si>
  <si>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</si>
  <si>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</si>
  <si>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</si>
  <si>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</si>
  <si>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</si>
  <si>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</si>
  <si>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</si>
  <si>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</si>
  <si>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</si>
  <si>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</si>
  <si>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</si>
  <si>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</si>
  <si>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</si>
  <si>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</si>
  <si>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</si>
  <si>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</si>
  <si>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</si>
  <si>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</si>
  <si>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</si>
  <si>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</si>
  <si>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</si>
  <si>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</si>
  <si>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</si>
  <si>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</si>
  <si>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</si>
  <si>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</si>
  <si>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</si>
  <si>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</si>
  <si>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</si>
  <si>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</si>
  <si>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</si>
  <si>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</si>
  <si>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</si>
  <si>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</si>
  <si>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</si>
  <si>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</si>
  <si>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</si>
  <si>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</si>
  <si>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</si>
  <si>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</si>
  <si>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</si>
  <si>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</si>
  <si>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</si>
  <si>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</si>
  <si>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</si>
  <si>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</si>
  <si>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</si>
  <si>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</si>
  <si>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</si>
  <si>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</si>
  <si>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</si>
  <si>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</si>
  <si>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</si>
  <si>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</si>
  <si>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</si>
  <si>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</si>
  <si>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</si>
  <si>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</si>
  <si>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</si>
  <si>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</si>
  <si>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</si>
  <si>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</si>
  <si>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</si>
  <si>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</si>
  <si>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</si>
  <si>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</si>
  <si>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</si>
  <si>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</si>
  <si>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</si>
  <si>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</si>
  <si>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</si>
  <si>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</si>
  <si>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</si>
  <si>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</si>
  <si>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</si>
  <si>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</si>
  <si>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</si>
  <si>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</si>
  <si>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</si>
  <si>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</si>
  <si>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</si>
  <si>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</si>
  <si>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</si>
  <si>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</si>
  <si>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</si>
  <si>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</si>
  <si>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</si>
  <si>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</si>
  <si>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</si>
  <si>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</si>
  <si>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</si>
  <si>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</si>
  <si>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</si>
  <si>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</si>
  <si>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</si>
  <si>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</si>
  <si>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</si>
  <si>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</si>
  <si>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</si>
  <si>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</si>
  <si>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</si>
  <si>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</si>
  <si>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</si>
  <si>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</si>
  <si>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</si>
  <si>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</si>
  <si>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</si>
  <si>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</si>
  <si>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</si>
  <si>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</si>
  <si>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</si>
  <si>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</si>
  <si>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</si>
  <si>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</si>
  <si>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</si>
  <si>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</si>
  <si>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</si>
  <si>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</si>
  <si>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</si>
  <si>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</si>
  <si>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</si>
  <si>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</si>
  <si>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</si>
  <si>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</si>
  <si>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</si>
  <si>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</si>
  <si>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</si>
  <si>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</si>
  <si>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</si>
  <si>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</si>
  <si>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</si>
  <si>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</si>
  <si>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</si>
  <si>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</si>
  <si>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</si>
  <si>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</si>
  <si>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</si>
  <si>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</si>
  <si>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</si>
  <si>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</si>
  <si>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</si>
  <si>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</si>
  <si>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</si>
  <si>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</si>
  <si>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</si>
  <si>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</si>
  <si>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</si>
  <si>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</si>
  <si>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</si>
  <si>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</si>
  <si>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</si>
  <si>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</si>
  <si>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</si>
  <si>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</si>
  <si>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</si>
  <si>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</si>
  <si>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</si>
  <si>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</si>
  <si>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</si>
  <si>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</si>
  <si>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</si>
  <si>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</si>
  <si>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</si>
  <si>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</si>
  <si>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</si>
  <si>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</si>
  <si>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</si>
  <si>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</si>
  <si>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</si>
  <si>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</si>
  <si>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</si>
  <si>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</si>
  <si>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</si>
  <si>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</si>
  <si>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</si>
  <si>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</si>
  <si>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</si>
  <si>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</si>
  <si>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</si>
  <si>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</si>
  <si>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</si>
  <si>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</si>
  <si>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</si>
  <si>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</si>
  <si>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</si>
  <si>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</si>
  <si>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</si>
  <si>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</si>
  <si>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</si>
  <si>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</si>
  <si>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</si>
  <si>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</si>
  <si>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</si>
  <si>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</si>
  <si>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</si>
  <si>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</si>
  <si>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</si>
  <si>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</si>
  <si>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</si>
  <si>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</si>
  <si>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</si>
  <si>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</si>
  <si>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</si>
  <si>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</si>
  <si>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</si>
  <si>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</si>
  <si>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</si>
  <si>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</si>
  <si>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</si>
  <si>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</si>
  <si>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</si>
  <si>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</si>
  <si>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</si>
  <si>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</si>
  <si>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</si>
  <si>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</si>
  <si>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</si>
  <si>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</si>
  <si>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</si>
  <si>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</si>
  <si>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</si>
  <si>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</si>
  <si>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</si>
  <si>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</si>
  <si>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</si>
  <si>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</si>
  <si>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</si>
  <si>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</si>
  <si>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</si>
  <si>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</si>
  <si>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</si>
  <si>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</si>
  <si>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</si>
  <si>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</si>
  <si>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</si>
  <si>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</si>
  <si>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</si>
  <si>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</si>
  <si>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</si>
  <si>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</si>
  <si>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</si>
  <si>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</si>
  <si>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</si>
  <si>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</si>
  <si>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</si>
  <si>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</si>
  <si>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</si>
  <si>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</si>
  <si>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</si>
  <si>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</si>
  <si>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</si>
  <si>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</si>
  <si>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</si>
  <si>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</si>
  <si>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</si>
  <si>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</si>
  <si>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</si>
  <si>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</si>
  <si>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</si>
  <si>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</si>
  <si>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</si>
  <si>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</si>
  <si>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</si>
  <si>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</si>
  <si>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</si>
  <si>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</si>
  <si>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</si>
  <si>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</si>
  <si>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</si>
  <si>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</si>
  <si>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</si>
  <si>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</si>
  <si>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</si>
  <si>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</si>
  <si>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</si>
  <si>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</si>
  <si>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</si>
  <si>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</si>
  <si>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</si>
  <si>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</si>
  <si>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</si>
  <si>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</si>
  <si>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</si>
  <si>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</si>
  <si>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</si>
  <si>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</si>
  <si>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</si>
  <si>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</si>
  <si>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</si>
  <si>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</si>
  <si>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</si>
  <si>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</si>
  <si>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</si>
  <si>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</si>
  <si>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</si>
  <si>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</si>
  <si>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</si>
  <si>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</si>
  <si>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</si>
  <si>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</si>
  <si>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</si>
  <si>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</si>
  <si>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</si>
  <si>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</si>
  <si>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</si>
  <si>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</si>
  <si>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</si>
  <si>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</si>
  <si>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</si>
  <si>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</si>
  <si>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</si>
  <si>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</si>
  <si>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</si>
  <si>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</si>
  <si>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</si>
  <si>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</si>
  <si>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</si>
  <si>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</si>
  <si>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</si>
  <si>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</si>
  <si>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</si>
  <si>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</si>
  <si>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</si>
  <si>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</si>
  <si>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</si>
  <si>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</si>
  <si>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</si>
  <si>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</si>
  <si>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</si>
  <si>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</si>
  <si>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</si>
  <si>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</si>
  <si>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</si>
  <si>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</si>
  <si>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</si>
  <si>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</si>
  <si>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</si>
  <si>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</si>
  <si>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</si>
  <si>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</si>
  <si>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</si>
  <si>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</si>
  <si>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</si>
  <si>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</si>
  <si>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</si>
  <si>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</si>
  <si>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</si>
  <si>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</si>
  <si>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</si>
  <si>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</si>
  <si>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</si>
  <si>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</si>
  <si>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</si>
  <si>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</si>
  <si>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</si>
  <si>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</si>
  <si>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</si>
  <si>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</si>
  <si>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</si>
  <si>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</si>
  <si>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</si>
  <si>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</si>
  <si>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</si>
  <si>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</si>
  <si>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</si>
  <si>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</si>
  <si>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</si>
  <si>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</si>
  <si>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</si>
  <si>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</si>
  <si>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</si>
  <si>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</si>
  <si>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</si>
  <si>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</si>
  <si>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</si>
  <si>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</si>
  <si>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</si>
  <si>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</si>
  <si>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</si>
  <si>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</si>
  <si>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</si>
  <si>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</si>
  <si>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</si>
  <si>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</si>
  <si>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</si>
  <si>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</si>
  <si>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</si>
  <si>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</si>
  <si>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</si>
  <si>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</si>
  <si>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</si>
  <si>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</si>
  <si>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</si>
  <si>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</si>
  <si>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</si>
  <si>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</si>
  <si>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</si>
  <si>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</si>
  <si>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</si>
  <si>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</si>
  <si>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</si>
  <si>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</si>
  <si>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</si>
  <si>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</si>
  <si>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</si>
  <si>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</si>
  <si>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</si>
  <si>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</si>
  <si>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</si>
  <si>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</si>
  <si>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</si>
  <si>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</si>
  <si>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</si>
  <si>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</si>
  <si>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</si>
  <si>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</si>
  <si>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</si>
  <si>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</si>
  <si>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</si>
  <si>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</si>
  <si>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</si>
  <si>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</si>
  <si>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</si>
  <si>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</si>
  <si>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</si>
  <si>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</si>
  <si>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</si>
  <si>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</si>
  <si>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</si>
  <si>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</si>
  <si>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</si>
  <si>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</si>
  <si>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</si>
  <si>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</si>
  <si>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</si>
  <si>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</si>
  <si>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</si>
  <si>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</si>
  <si>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</si>
  <si>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</si>
  <si>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</si>
  <si>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</si>
  <si>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</si>
  <si>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</si>
  <si>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</si>
  <si>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</si>
  <si>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</si>
  <si>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</si>
  <si>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</si>
  <si>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</si>
  <si>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</si>
  <si>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</si>
  <si>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</si>
  <si>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</si>
  <si>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</si>
  <si>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</si>
  <si>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</si>
  <si>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</si>
  <si>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</si>
  <si>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</si>
  <si>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</si>
  <si>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</si>
  <si>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</si>
  <si>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</si>
  <si>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</si>
  <si>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</si>
  <si>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</si>
  <si>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</si>
  <si>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</si>
  <si>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</si>
  <si>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</si>
  <si>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</si>
  <si>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</si>
  <si>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</si>
  <si>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</si>
  <si>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</si>
  <si>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</si>
  <si>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</si>
  <si>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</si>
  <si>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</si>
  <si>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</si>
  <si>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</si>
  <si>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</si>
  <si>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</si>
  <si>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</si>
  <si>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</si>
  <si>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</si>
  <si>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</si>
  <si>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</si>
  <si>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</si>
  <si>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</si>
  <si>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</si>
  <si>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</si>
  <si>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</si>
  <si>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</si>
  <si>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</si>
  <si>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</si>
  <si>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</si>
  <si>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</si>
  <si>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</si>
  <si>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</si>
  <si>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</si>
  <si>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</si>
  <si>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</si>
  <si>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</si>
  <si>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</si>
  <si>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</si>
  <si>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</si>
  <si>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</si>
  <si>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</si>
  <si>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</si>
  <si>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</si>
  <si>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</si>
  <si>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</si>
  <si>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</si>
  <si>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</si>
  <si>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</si>
  <si>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</si>
  <si>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</si>
  <si>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</si>
  <si>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</si>
  <si>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</si>
  <si>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</si>
  <si>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</si>
  <si>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</si>
  <si>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</si>
  <si>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</si>
  <si>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</si>
  <si>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</si>
  <si>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</si>
  <si>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</si>
  <si>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</si>
  <si>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</si>
  <si>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</si>
  <si>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</si>
  <si>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</si>
  <si>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</si>
  <si>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</si>
  <si>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</si>
  <si>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</si>
  <si>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</si>
  <si>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</si>
  <si>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</si>
  <si>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</si>
  <si>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</si>
  <si>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</si>
  <si>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</si>
  <si>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</si>
  <si>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</si>
  <si>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</si>
  <si>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</si>
  <si>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</si>
  <si>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</si>
  <si>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</si>
  <si>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</si>
  <si>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</si>
  <si>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</si>
  <si>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</si>
  <si>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</si>
  <si>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</si>
  <si>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</si>
  <si>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</si>
  <si>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</si>
  <si>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</si>
  <si>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</si>
  <si>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</si>
  <si>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</si>
  <si>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</si>
  <si>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</si>
  <si>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</si>
  <si>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</si>
  <si>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</si>
  <si>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</si>
  <si>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</si>
  <si>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</si>
  <si>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</si>
  <si>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</si>
  <si>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</si>
  <si>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</si>
  <si>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</si>
  <si>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</si>
  <si>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</si>
  <si>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</si>
  <si>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</si>
  <si>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</si>
  <si>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</si>
  <si>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</si>
  <si>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</si>
  <si>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</si>
  <si>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</si>
  <si>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</si>
  <si>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</si>
  <si>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</si>
  <si>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</si>
  <si>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</si>
  <si>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</si>
  <si>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</si>
  <si>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</si>
  <si>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</si>
  <si>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</si>
  <si>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</si>
  <si>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</si>
  <si>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</si>
  <si>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</si>
  <si>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</si>
  <si>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</si>
  <si>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</si>
  <si>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</si>
  <si>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</si>
  <si>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</si>
  <si>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</si>
  <si>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</si>
  <si>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</si>
  <si>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</si>
  <si>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</si>
  <si>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</si>
  <si>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</si>
  <si>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</si>
  <si>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</si>
  <si>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</si>
  <si>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</si>
  <si>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</si>
  <si>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</si>
  <si>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</si>
  <si>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</si>
  <si>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</si>
  <si>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</si>
  <si>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</si>
  <si>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</si>
  <si>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</si>
  <si>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</si>
  <si>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</si>
  <si>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</si>
  <si>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</si>
  <si>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</si>
  <si>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</si>
  <si>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</si>
  <si>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</si>
  <si>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</si>
  <si>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</si>
  <si>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</si>
  <si>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</si>
  <si>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</si>
  <si>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</si>
  <si>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</si>
  <si>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</si>
  <si>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</si>
  <si>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</si>
  <si>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</si>
  <si>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</si>
  <si>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</si>
  <si>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</si>
  <si>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</si>
  <si>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</si>
  <si>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</si>
  <si>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</si>
  <si>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</si>
  <si>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</si>
  <si>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</si>
  <si>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</si>
  <si>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</si>
  <si>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</si>
  <si>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</si>
  <si>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</si>
  <si>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</si>
  <si>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</si>
  <si>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</si>
  <si>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</si>
  <si>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</si>
  <si>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</si>
  <si>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</si>
  <si>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</si>
  <si>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</si>
  <si>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</si>
  <si>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</si>
  <si>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</si>
  <si>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</si>
  <si>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</si>
  <si>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</si>
  <si>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</si>
  <si>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</si>
  <si>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</si>
  <si>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</si>
  <si>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</si>
  <si>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</si>
  <si>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</si>
  <si>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</si>
  <si>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</si>
  <si>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</si>
  <si>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</si>
  <si>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</si>
  <si>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</si>
  <si>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</si>
  <si>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</si>
  <si>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</si>
  <si>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</si>
  <si>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</si>
  <si>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</si>
  <si>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</si>
  <si>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</si>
  <si>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</si>
  <si>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</si>
  <si>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</si>
  <si>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</si>
  <si>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</si>
  <si>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</si>
  <si>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</si>
  <si>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</si>
  <si>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</si>
  <si>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</si>
  <si>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</si>
  <si>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</si>
  <si>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</si>
  <si>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</si>
  <si>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</si>
  <si>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</si>
  <si>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</si>
  <si>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</si>
  <si>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</si>
  <si>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</si>
  <si>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</si>
  <si>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</si>
  <si>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</si>
  <si>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</si>
  <si>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</si>
  <si>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</si>
  <si>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</si>
  <si>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</si>
  <si>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</si>
  <si>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</si>
  <si>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</si>
  <si>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</si>
  <si>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</si>
  <si>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</si>
  <si>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</si>
  <si>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</si>
  <si>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</si>
  <si>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</si>
  <si>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</si>
  <si>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</si>
  <si>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</si>
  <si>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</si>
  <si>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</si>
  <si>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</si>
  <si>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</si>
  <si>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</si>
  <si>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</si>
  <si>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</si>
  <si>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</si>
  <si>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</si>
  <si>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</si>
  <si>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</si>
  <si>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</si>
  <si>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</si>
  <si>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</si>
  <si>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</si>
  <si>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</si>
  <si>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</si>
  <si>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</si>
  <si>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</si>
  <si>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</si>
  <si>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</si>
  <si>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</si>
  <si>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</si>
  <si>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</si>
  <si>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</si>
  <si>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</si>
  <si>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</si>
  <si>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</si>
  <si>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</si>
  <si>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</si>
  <si>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</si>
  <si>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</si>
  <si>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</si>
  <si>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</si>
  <si>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</si>
  <si>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</si>
  <si>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</si>
  <si>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</si>
  <si>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</si>
  <si>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</si>
  <si>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</si>
  <si>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</si>
  <si>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</si>
  <si>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</si>
  <si>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</si>
  <si>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</si>
  <si>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</si>
  <si>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</si>
  <si>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</si>
  <si>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</si>
  <si>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</si>
  <si>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</si>
  <si>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</si>
  <si>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</si>
  <si>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</si>
  <si>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</si>
  <si>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</si>
  <si>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</si>
  <si>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</si>
  <si>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</si>
  <si>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</si>
  <si>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</si>
  <si>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</si>
  <si>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</si>
  <si>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</si>
  <si>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</si>
  <si>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</si>
  <si>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</si>
  <si>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</si>
  <si>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</si>
  <si>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</si>
  <si>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</si>
  <si>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</si>
  <si>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</si>
  <si>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</si>
  <si>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</si>
  <si>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</si>
  <si>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</si>
  <si>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</si>
  <si>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</si>
  <si>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</si>
  <si>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</si>
  <si>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</si>
  <si>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</si>
  <si>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</si>
  <si>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</si>
  <si>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</si>
  <si>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</si>
  <si>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</si>
  <si>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</si>
  <si>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</si>
  <si>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</si>
  <si>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</si>
  <si>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</si>
  <si>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</si>
  <si>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</si>
  <si>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</si>
  <si>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</si>
  <si>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</si>
  <si>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</si>
  <si>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</si>
  <si>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</si>
  <si>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</si>
  <si>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</si>
  <si>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</si>
  <si>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</si>
  <si>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</si>
  <si>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</si>
  <si>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</si>
  <si>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</si>
  <si>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</si>
  <si>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</si>
  <si>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</si>
  <si>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</si>
  <si>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</si>
  <si>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</si>
  <si>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</si>
  <si>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</si>
  <si>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</si>
  <si>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</si>
  <si>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</si>
  <si>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</si>
  <si>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</si>
  <si>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</si>
  <si>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</si>
  <si>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</si>
  <si>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</si>
  <si>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</si>
  <si>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</si>
  <si>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</si>
  <si>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</si>
  <si>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</si>
  <si>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</si>
  <si>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</si>
  <si>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</si>
  <si>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</si>
  <si>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</si>
  <si>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</si>
  <si>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</si>
  <si>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</si>
  <si>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</si>
  <si>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</si>
  <si>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</si>
  <si>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</si>
  <si>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</si>
  <si>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</si>
  <si>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</si>
  <si>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</si>
  <si>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</si>
  <si>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</si>
  <si>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</si>
  <si>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</si>
  <si>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</si>
  <si>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</si>
  <si>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</si>
  <si>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</si>
  <si>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</si>
  <si>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</si>
  <si>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</si>
  <si>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</si>
  <si>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</si>
  <si>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</si>
  <si>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</si>
  <si>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</si>
  <si>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</si>
  <si>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</si>
  <si>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</si>
  <si>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</si>
  <si>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</si>
  <si>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</si>
  <si>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</si>
  <si>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</si>
  <si>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</si>
  <si>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</si>
  <si>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</si>
  <si>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</si>
  <si>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</si>
  <si>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</si>
  <si>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</si>
  <si>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</si>
  <si>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</si>
  <si>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</si>
  <si>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</si>
  <si>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</si>
  <si>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</si>
  <si>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</si>
  <si>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</si>
  <si>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</si>
  <si>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</si>
  <si>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</si>
  <si>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</si>
  <si>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</si>
  <si>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</si>
  <si>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</si>
  <si>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</si>
  <si>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</si>
  <si>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</si>
  <si>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</si>
  <si>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</si>
  <si>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</si>
  <si>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</si>
  <si>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</si>
  <si>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</si>
  <si>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</si>
  <si>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</si>
  <si>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</si>
  <si>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</si>
  <si>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</si>
  <si>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</si>
  <si>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</si>
  <si>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</si>
  <si>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</si>
  <si>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</si>
  <si>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</si>
  <si>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</si>
  <si>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</si>
  <si>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</si>
  <si>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</si>
  <si>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</si>
  <si>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</si>
  <si>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</si>
  <si>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</si>
  <si>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</si>
  <si>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</si>
  <si>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</si>
  <si>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</si>
  <si>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</si>
  <si>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</si>
  <si>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</si>
  <si>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</si>
  <si>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</si>
  <si>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</si>
  <si>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</si>
  <si>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</si>
  <si>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</si>
  <si>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</si>
  <si>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</si>
  <si>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</si>
  <si>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</si>
  <si>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</si>
  <si>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</si>
  <si>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</si>
  <si>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</si>
  <si>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</si>
  <si>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</si>
  <si>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</si>
  <si>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</si>
  <si>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</si>
  <si>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</si>
  <si>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</si>
  <si>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</si>
  <si>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</si>
  <si>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</si>
  <si>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</si>
  <si>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</si>
  <si>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</si>
  <si>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</si>
  <si>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</si>
  <si>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</si>
  <si>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</si>
  <si>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</si>
  <si>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</si>
  <si>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</si>
  <si>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</si>
  <si>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</si>
  <si>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</si>
  <si>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</si>
  <si>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</si>
  <si>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</si>
  <si>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</si>
  <si>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</si>
  <si>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</si>
  <si>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</si>
  <si>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</si>
  <si>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</si>
  <si>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</si>
  <si>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</si>
  <si>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</si>
  <si>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</si>
  <si>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</si>
  <si>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</si>
  <si>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</si>
  <si>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</si>
  <si>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</si>
  <si>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</si>
  <si>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</si>
  <si>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</si>
  <si>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</si>
  <si>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</si>
  <si>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</si>
  <si>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</si>
  <si>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</si>
  <si>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</si>
  <si>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</si>
  <si>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</si>
  <si>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</si>
  <si>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</si>
  <si>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</si>
  <si>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</si>
  <si>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</si>
  <si>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</si>
  <si>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</si>
  <si>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</si>
  <si>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</si>
  <si>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</si>
  <si>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</si>
  <si>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</si>
  <si>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</si>
  <si>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</si>
  <si>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</si>
  <si>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</si>
  <si>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</si>
  <si>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</si>
  <si>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</si>
  <si>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</si>
  <si>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</si>
  <si>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</si>
  <si>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</si>
  <si>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</si>
  <si>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</si>
  <si>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</si>
  <si>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</si>
  <si>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</si>
  <si>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</si>
  <si>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</si>
  <si>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</si>
  <si>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</si>
  <si>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</si>
  <si>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</si>
  <si>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</si>
  <si>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</si>
  <si>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</si>
  <si>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</si>
  <si>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</si>
  <si>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</si>
  <si>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</si>
  <si>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</si>
  <si>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</si>
  <si>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</si>
  <si>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</si>
  <si>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</si>
  <si>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</si>
  <si>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</si>
  <si>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</si>
  <si>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</si>
  <si>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</si>
  <si>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</si>
  <si>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</si>
  <si>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</si>
  <si>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</si>
  <si>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</si>
  <si>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</si>
  <si>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</si>
  <si>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</si>
  <si>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</si>
  <si>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</si>
  <si>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</si>
  <si>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</si>
  <si>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</si>
  <si>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</si>
  <si>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</si>
  <si>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</si>
  <si>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</si>
  <si>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</si>
  <si>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</si>
  <si>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</si>
  <si>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</si>
  <si>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</si>
  <si>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</si>
  <si>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</si>
  <si>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</si>
  <si>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</si>
  <si>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</si>
  <si>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</si>
  <si>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</si>
  <si>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</si>
  <si>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</si>
  <si>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</si>
  <si>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</si>
  <si>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</si>
  <si>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</si>
  <si>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</si>
  <si>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</si>
  <si>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</si>
  <si>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</si>
  <si>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</si>
  <si>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</si>
  <si>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</si>
  <si>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</si>
  <si>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</si>
  <si>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</si>
  <si>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</si>
  <si>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</si>
  <si>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</si>
  <si>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</si>
  <si>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</si>
  <si>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</si>
  <si>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</si>
  <si>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</si>
  <si>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</si>
  <si>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</si>
  <si>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</si>
  <si>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</si>
  <si>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</si>
  <si>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</si>
  <si>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</si>
  <si>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</si>
  <si>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</si>
  <si>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</si>
  <si>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</si>
  <si>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</si>
  <si>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</si>
  <si>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</si>
  <si>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</si>
  <si>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</si>
  <si>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</si>
  <si>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</si>
  <si>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</si>
  <si>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</si>
  <si>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</si>
  <si>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</si>
  <si>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</si>
  <si>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</si>
  <si>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</si>
  <si>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</si>
  <si>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</si>
  <si>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</si>
  <si>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</si>
  <si>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</si>
  <si>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</si>
  <si>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</si>
  <si>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</si>
  <si>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</si>
  <si>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</si>
  <si>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</si>
  <si>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</si>
  <si>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</si>
  <si>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</si>
  <si>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</si>
  <si>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</si>
  <si>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</si>
  <si>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</si>
  <si>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</si>
  <si>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</si>
  <si>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</si>
  <si>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</si>
  <si>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</si>
  <si>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</si>
  <si>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</si>
  <si>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</si>
  <si>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</si>
  <si>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</si>
  <si>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</si>
  <si>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</si>
  <si>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</si>
  <si>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</si>
  <si>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</si>
  <si>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</si>
  <si>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</si>
  <si>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</si>
  <si>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</si>
  <si>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</si>
  <si>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</si>
  <si>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</si>
  <si>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</si>
  <si>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</si>
  <si>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</si>
  <si>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</si>
  <si>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</si>
  <si>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</si>
  <si>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</si>
  <si>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</si>
  <si>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</si>
  <si>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</si>
  <si>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</si>
  <si>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</si>
  <si>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</si>
  <si>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</si>
  <si>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</si>
  <si>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</si>
  <si>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</si>
  <si>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</si>
  <si>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</si>
  <si>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</si>
  <si>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</si>
  <si>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</si>
  <si>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</si>
  <si>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</si>
  <si>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</si>
  <si>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</si>
  <si>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</si>
  <si>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</si>
  <si>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</si>
  <si>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</si>
  <si>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</si>
  <si>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</si>
  <si>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</si>
  <si>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</si>
  <si>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</si>
  <si>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</si>
  <si>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</si>
  <si>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</si>
  <si>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</si>
  <si>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</si>
  <si>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</si>
  <si>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</si>
  <si>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</si>
  <si>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</si>
  <si>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</si>
  <si>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</si>
  <si>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</si>
  <si>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</si>
  <si>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</si>
  <si>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</si>
  <si>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</si>
  <si>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</si>
  <si>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</si>
  <si>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</si>
  <si>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</si>
  <si>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</si>
  <si>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</si>
  <si>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</si>
  <si>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</si>
  <si>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</si>
  <si>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</si>
  <si>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</si>
  <si>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</si>
  <si>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</si>
  <si>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</si>
  <si>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</si>
  <si>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</si>
  <si>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</si>
  <si>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</si>
  <si>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</si>
  <si>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</si>
  <si>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</si>
  <si>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</si>
  <si>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</si>
  <si>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</si>
  <si>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</si>
  <si>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</si>
  <si>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</si>
  <si>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</si>
  <si>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</si>
  <si>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</si>
  <si>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</si>
  <si>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</si>
  <si>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</si>
  <si>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</si>
  <si>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</si>
  <si>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</si>
  <si>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</si>
  <si>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</si>
  <si>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</si>
  <si>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</si>
  <si>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</si>
  <si>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</si>
  <si>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</si>
  <si>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</si>
  <si>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</si>
  <si>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</si>
  <si>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</si>
  <si>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</si>
  <si>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</si>
  <si>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</si>
  <si>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</si>
  <si>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</si>
  <si>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</si>
  <si>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</si>
  <si>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</si>
  <si>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</si>
  <si>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</si>
  <si>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</si>
  <si>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</si>
  <si>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</si>
  <si>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</si>
  <si>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</si>
  <si>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</si>
  <si>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</si>
  <si>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</si>
  <si>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</si>
  <si>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</si>
  <si>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</si>
  <si>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</si>
  <si>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</si>
  <si>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</si>
  <si>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</si>
  <si>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</si>
  <si>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</si>
  <si>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</si>
  <si>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</si>
  <si>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</si>
  <si>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</si>
  <si>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</si>
  <si>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</si>
  <si>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</si>
  <si>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</si>
  <si>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</si>
  <si>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</si>
  <si>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</si>
  <si>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</si>
  <si>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</si>
  <si>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</si>
  <si>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</si>
  <si>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</si>
  <si>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</si>
  <si>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</si>
  <si>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</si>
  <si>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</si>
  <si>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</si>
  <si>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</si>
  <si>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</si>
  <si>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</si>
  <si>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</si>
  <si>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</si>
  <si>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</si>
  <si>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</si>
  <si>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</si>
  <si>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</si>
  <si>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</si>
  <si>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</si>
  <si>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</si>
  <si>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</si>
  <si>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</si>
  <si>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</si>
  <si>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</si>
  <si>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</si>
  <si>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</si>
  <si>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</si>
  <si>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</si>
  <si>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</si>
  <si>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</si>
  <si>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</si>
  <si>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</si>
  <si>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</si>
  <si>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</si>
  <si>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</si>
  <si>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</si>
  <si>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</si>
  <si>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</si>
  <si>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</si>
  <si>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</si>
  <si>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</si>
  <si>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</si>
  <si>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</si>
  <si>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</si>
  <si>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</si>
  <si>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</si>
  <si>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</si>
  <si>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</si>
  <si>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</si>
  <si>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</si>
  <si>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</si>
  <si>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</si>
  <si>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</si>
  <si>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</si>
  <si>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</si>
  <si>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</si>
  <si>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</si>
  <si>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</si>
  <si>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</si>
  <si>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</si>
  <si>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</si>
  <si>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</si>
  <si>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</si>
  <si>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</si>
  <si>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</si>
  <si>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</si>
  <si>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</si>
  <si>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</si>
  <si>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</si>
  <si>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</si>
  <si>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</si>
  <si>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</si>
  <si>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</si>
  <si>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</si>
  <si>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</si>
  <si>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</si>
  <si>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</si>
  <si>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</si>
  <si>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</si>
  <si>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</si>
  <si>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</si>
  <si>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</si>
  <si>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</si>
  <si>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</si>
  <si>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</si>
  <si>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</si>
  <si>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</si>
  <si>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</si>
  <si>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</si>
  <si>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</si>
  <si>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</si>
  <si>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</si>
  <si>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</si>
  <si>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</si>
  <si>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</si>
  <si>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</si>
  <si>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</si>
  <si>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</si>
  <si>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</si>
  <si>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</si>
  <si>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</si>
  <si>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</si>
  <si>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</si>
  <si>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</si>
  <si>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</si>
  <si>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</si>
  <si>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</si>
  <si>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</si>
  <si>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</si>
  <si>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</si>
  <si>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</si>
  <si>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</si>
  <si>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</si>
  <si>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</si>
  <si>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</si>
  <si>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</si>
  <si>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</si>
  <si>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</si>
  <si>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</si>
  <si>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</si>
  <si>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</si>
  <si>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</si>
  <si>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</si>
  <si>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</si>
  <si>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</si>
  <si>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</si>
  <si>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</si>
  <si>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</si>
  <si>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</si>
  <si>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</si>
  <si>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</si>
  <si>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</si>
  <si>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</si>
  <si>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</si>
  <si>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</si>
  <si>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</si>
  <si>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</si>
  <si>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</si>
  <si>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</si>
  <si>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</si>
  <si>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</si>
  <si>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</si>
  <si>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</si>
  <si>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</si>
  <si>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</si>
  <si>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</si>
  <si>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</si>
  <si>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</si>
  <si>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</si>
  <si>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</si>
  <si>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</si>
  <si>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</si>
  <si>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</si>
  <si>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</si>
  <si>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</si>
  <si>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</si>
  <si>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</si>
  <si>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</si>
  <si>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</si>
  <si>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</si>
  <si>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</si>
  <si>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</si>
  <si>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</si>
  <si>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</si>
  <si>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</si>
  <si>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</si>
  <si>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</si>
  <si>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</si>
  <si>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</si>
  <si>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</si>
  <si>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</si>
  <si>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</si>
  <si>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</si>
  <si>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</si>
  <si>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</si>
  <si>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</si>
  <si>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</si>
  <si>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</si>
  <si>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</si>
  <si>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</si>
  <si>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</si>
  <si>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</si>
  <si>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</si>
  <si>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</si>
  <si>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</si>
  <si>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</si>
  <si>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</si>
  <si>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</si>
  <si>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</si>
  <si>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</si>
  <si>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</si>
  <si>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</si>
  <si>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</si>
  <si>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</si>
  <si>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</si>
  <si>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</si>
  <si>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</si>
  <si>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</si>
  <si>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</si>
  <si>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</si>
  <si>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</si>
  <si>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</si>
  <si>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</si>
  <si>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</si>
  <si>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</si>
  <si>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</si>
  <si>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</si>
  <si>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</si>
  <si>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</si>
  <si>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</si>
  <si>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</si>
  <si>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</si>
  <si>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</si>
  <si>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</si>
  <si>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</si>
  <si>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</si>
  <si>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</si>
  <si>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</si>
  <si>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</si>
  <si>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</si>
  <si>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</si>
  <si>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</si>
  <si>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</si>
  <si>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</si>
  <si>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</si>
  <si>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</si>
  <si>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</si>
  <si>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</si>
  <si>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</si>
  <si>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</si>
  <si>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</si>
  <si>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</si>
  <si>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</si>
  <si>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</si>
  <si>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</si>
  <si>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</si>
  <si>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</si>
  <si>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</si>
  <si>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</si>
  <si>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</si>
  <si>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</si>
  <si>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</si>
  <si>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</si>
  <si>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</si>
  <si>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</si>
  <si>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</si>
  <si>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</si>
  <si>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</si>
  <si>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</si>
  <si>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</si>
  <si>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</si>
  <si>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</si>
  <si>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</si>
  <si>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</si>
  <si>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</si>
  <si>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</si>
  <si>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</si>
  <si>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</si>
  <si>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</si>
  <si>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</si>
  <si>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</si>
  <si>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</si>
  <si>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</si>
  <si>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</si>
  <si>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</si>
  <si>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</si>
  <si>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</si>
  <si>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</si>
  <si>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</si>
  <si>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</si>
  <si>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</si>
  <si>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</si>
  <si>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</si>
  <si>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</si>
  <si>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</si>
  <si>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</si>
  <si>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</si>
  <si>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</si>
  <si>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</si>
  <si>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</si>
  <si>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</si>
  <si>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</si>
  <si>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</si>
  <si>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</si>
  <si>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</si>
  <si>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</si>
  <si>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</si>
  <si>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</si>
  <si>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</si>
  <si>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</si>
  <si>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</si>
  <si>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</si>
  <si>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</si>
  <si>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</si>
  <si>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</si>
  <si>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</si>
  <si>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</si>
  <si>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</si>
  <si>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</si>
  <si>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</si>
  <si>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</si>
  <si>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</si>
  <si>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</si>
  <si>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</si>
  <si>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</si>
  <si>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</si>
  <si>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</si>
  <si>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</si>
  <si>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</si>
  <si>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</si>
  <si>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</si>
  <si>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</si>
  <si>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</si>
  <si>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</si>
  <si>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</si>
  <si>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</si>
  <si>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</si>
  <si>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</si>
  <si>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</si>
  <si>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</si>
  <si>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</si>
  <si>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</si>
  <si>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</si>
  <si>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</si>
  <si>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</si>
  <si>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</si>
  <si>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</si>
  <si>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</si>
  <si>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</si>
  <si>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</si>
  <si>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</si>
  <si>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</si>
  <si>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</si>
  <si>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</si>
  <si>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</si>
  <si>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</si>
  <si>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</si>
  <si>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</si>
  <si>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</si>
  <si>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</si>
  <si>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</si>
  <si>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</si>
  <si>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</si>
  <si>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</si>
  <si>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</si>
  <si>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</si>
  <si>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</si>
  <si>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</si>
  <si>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</si>
  <si>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</si>
  <si>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</si>
  <si>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</si>
  <si>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</si>
  <si>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</si>
  <si>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</si>
  <si>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</si>
  <si>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</si>
  <si>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</si>
  <si>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</si>
  <si>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</si>
  <si>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</si>
  <si>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</si>
  <si>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</si>
  <si>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</si>
  <si>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</si>
  <si>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</si>
  <si>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</si>
  <si>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</si>
  <si>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</si>
  <si>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</si>
  <si>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</si>
  <si>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</si>
  <si>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</si>
  <si>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</si>
  <si>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</si>
  <si>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</si>
  <si>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</si>
  <si>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</si>
  <si>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</si>
  <si>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</si>
  <si>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</si>
  <si>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</si>
  <si>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</si>
  <si>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</si>
  <si>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</si>
  <si>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</si>
  <si>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</si>
  <si>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</si>
  <si>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</si>
  <si>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</si>
  <si>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</si>
  <si>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</si>
  <si>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</si>
  <si>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</si>
  <si>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</si>
  <si>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</si>
  <si>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</si>
  <si>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</si>
  <si>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</si>
  <si>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</si>
  <si>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</si>
  <si>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</si>
  <si>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</si>
  <si>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</si>
  <si>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</si>
  <si>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</si>
  <si>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</si>
  <si>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</si>
  <si>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</si>
  <si>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</si>
  <si>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</si>
  <si>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</si>
  <si>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</si>
  <si>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</si>
  <si>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</si>
  <si>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</si>
  <si>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</si>
  <si>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</si>
  <si>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</si>
  <si>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</si>
  <si>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</si>
  <si>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</si>
  <si>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</si>
  <si>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</si>
  <si>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</si>
  <si>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</si>
  <si>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</si>
  <si>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</si>
  <si>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</si>
  <si>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</si>
  <si>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</si>
  <si>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</si>
  <si>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</si>
  <si>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</si>
  <si>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</si>
  <si>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</si>
  <si>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</si>
  <si>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</si>
  <si>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</si>
  <si>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</si>
  <si>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</si>
  <si>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</si>
  <si>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</si>
  <si>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</si>
  <si>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</si>
  <si>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</si>
  <si>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</si>
  <si>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</si>
  <si>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</si>
  <si>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</si>
  <si>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</si>
  <si>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</si>
  <si>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</si>
  <si>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</si>
  <si>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</si>
  <si>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</si>
  <si>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</si>
  <si>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</si>
  <si>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</si>
  <si>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</si>
  <si>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</si>
  <si>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</si>
  <si>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</si>
  <si>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</si>
  <si>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</si>
  <si>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</si>
  <si>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</si>
  <si>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</si>
  <si>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</si>
  <si>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</si>
  <si>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</si>
  <si>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</si>
  <si>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</si>
  <si>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</si>
  <si>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</si>
  <si>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</si>
  <si>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</si>
  <si>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</si>
  <si>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</si>
  <si>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</si>
  <si>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</si>
  <si>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</si>
  <si>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</si>
  <si>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</si>
  <si>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</si>
  <si>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</si>
  <si>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</si>
  <si>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</si>
  <si>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</si>
  <si>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</si>
  <si>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</si>
  <si>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</si>
  <si>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</si>
  <si>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</si>
  <si>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</si>
  <si>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</si>
  <si>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</si>
  <si>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</si>
  <si>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</si>
  <si>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</si>
  <si>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</si>
  <si>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</si>
  <si>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</si>
  <si>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</si>
  <si>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</si>
  <si>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</si>
  <si>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</si>
  <si>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</si>
  <si>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</si>
  <si>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</si>
  <si>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</si>
  <si>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</si>
  <si>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</si>
  <si>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</si>
  <si>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</si>
  <si>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</si>
  <si>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</si>
  <si>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</si>
  <si>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</si>
  <si>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</si>
  <si>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</si>
  <si>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</si>
  <si>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</si>
  <si>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</si>
  <si>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</si>
  <si>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</si>
  <si>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</si>
  <si>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</si>
  <si>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</si>
  <si>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</si>
  <si>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</si>
  <si>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</si>
  <si>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</si>
  <si>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</si>
  <si>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</si>
  <si>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</si>
  <si>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</si>
  <si>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</si>
  <si>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</si>
  <si>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</si>
  <si>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</si>
  <si>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</si>
  <si>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</si>
  <si>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</si>
  <si>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</si>
  <si>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</si>
  <si>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</si>
  <si>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</si>
  <si>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</si>
  <si>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</si>
  <si>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</si>
  <si>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</si>
  <si>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</si>
  <si>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</si>
  <si>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</si>
  <si>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</si>
  <si>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</si>
  <si>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</si>
  <si>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</si>
  <si>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</si>
  <si>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</si>
  <si>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</si>
  <si>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</si>
  <si>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</si>
  <si>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</si>
  <si>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</si>
  <si>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</si>
  <si>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</si>
  <si>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</si>
  <si>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</si>
  <si>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</si>
  <si>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</si>
  <si>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</si>
  <si>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</si>
  <si>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</si>
  <si>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</si>
  <si>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</si>
  <si>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</si>
  <si>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</si>
  <si>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</si>
  <si>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</si>
  <si>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</si>
  <si>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</si>
  <si>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</si>
  <si>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</si>
  <si>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</si>
  <si>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</si>
  <si>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</si>
  <si>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</si>
  <si>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</si>
  <si>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</si>
  <si>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</si>
  <si>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</si>
  <si>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</si>
  <si>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</si>
  <si>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</si>
  <si>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</si>
  <si>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</si>
  <si>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</si>
  <si>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</si>
  <si>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</si>
  <si>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</si>
  <si>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</si>
  <si>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</si>
  <si>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</si>
  <si>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</si>
  <si>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</si>
  <si>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</si>
  <si>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</si>
  <si>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</si>
  <si>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</si>
  <si>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</si>
  <si>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</si>
  <si>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</si>
  <si>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</si>
  <si>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</si>
  <si>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</si>
  <si>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</si>
  <si>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</si>
  <si>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</si>
  <si>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</si>
  <si>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</si>
  <si>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</si>
  <si>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</si>
  <si>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</si>
  <si>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</si>
  <si>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</si>
  <si>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</si>
  <si>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</si>
  <si>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</si>
  <si>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</si>
  <si>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</si>
  <si>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</si>
  <si>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</si>
  <si>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</si>
  <si>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</si>
  <si>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</si>
  <si>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</si>
  <si>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</si>
  <si>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</si>
  <si>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</si>
  <si>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</si>
  <si>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</si>
  <si>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</si>
  <si>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</si>
  <si>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</si>
  <si>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</si>
  <si>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</si>
  <si>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</si>
  <si>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</si>
  <si>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</si>
  <si>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</si>
  <si>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</si>
  <si>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</si>
  <si>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</si>
  <si>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</si>
  <si>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</si>
  <si>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</si>
  <si>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</si>
  <si>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</si>
  <si>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</si>
  <si>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</si>
  <si>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</si>
  <si>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</si>
  <si>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</si>
  <si>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</si>
  <si>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</si>
  <si>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</si>
  <si>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</si>
  <si>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</si>
  <si>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</si>
  <si>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</si>
  <si>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</si>
  <si>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</si>
  <si>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</si>
  <si>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</si>
  <si>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</si>
  <si>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</si>
  <si>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</si>
  <si>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</si>
  <si>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</si>
  <si>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</si>
  <si>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</si>
  <si>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</si>
  <si>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</si>
  <si>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</si>
  <si>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</si>
  <si>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</si>
  <si>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</si>
  <si>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</si>
  <si>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</si>
  <si>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</si>
  <si>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</si>
  <si>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</si>
  <si>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</si>
  <si>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</si>
  <si>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</si>
  <si>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</si>
  <si>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</si>
  <si>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</si>
  <si>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</si>
  <si>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</si>
  <si>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</si>
  <si>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</si>
  <si>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</si>
  <si>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</si>
  <si>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</si>
  <si>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</si>
  <si>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</si>
  <si>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</si>
  <si>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</si>
  <si>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</si>
  <si>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</si>
  <si>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</si>
  <si>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</si>
  <si>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</si>
  <si>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</si>
  <si>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</si>
  <si>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</si>
  <si>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</si>
  <si>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</si>
  <si>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</si>
  <si>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</si>
  <si>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</si>
  <si>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</si>
  <si>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</si>
  <si>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</si>
  <si>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</si>
  <si>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</si>
  <si>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</si>
  <si>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</si>
  <si>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</si>
  <si>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</si>
  <si>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</si>
  <si>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</si>
  <si>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</si>
  <si>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</si>
  <si>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</si>
  <si>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</si>
  <si>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</si>
  <si>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</si>
  <si>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</si>
  <si>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</si>
  <si>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</si>
  <si>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</si>
  <si>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</si>
  <si>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</si>
  <si>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</si>
  <si>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</si>
  <si>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</si>
  <si>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</si>
  <si>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</si>
  <si>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</si>
  <si>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</si>
  <si>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</si>
  <si>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</si>
  <si>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</si>
  <si>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</si>
  <si>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</si>
  <si>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</si>
  <si>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</si>
  <si>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</si>
  <si>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</si>
  <si>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</si>
  <si>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</si>
  <si>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</si>
  <si>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</si>
  <si>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</si>
  <si>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</si>
  <si>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</si>
  <si>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</si>
  <si>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</si>
  <si>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</si>
  <si>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</si>
  <si>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</si>
  <si>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</si>
  <si>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</si>
  <si>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</si>
  <si>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</si>
  <si>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</si>
  <si>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</si>
  <si>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</si>
  <si>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</si>
  <si>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</si>
  <si>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</si>
  <si>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</si>
  <si>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</si>
  <si>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</si>
  <si>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</si>
  <si>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</si>
  <si>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</si>
  <si>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</si>
  <si>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</si>
  <si>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</si>
  <si>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</si>
  <si>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</si>
  <si>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</si>
  <si>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</si>
  <si>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</si>
  <si>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</si>
  <si>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</si>
  <si>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</si>
  <si>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</si>
  <si>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</si>
  <si>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</si>
  <si>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</si>
  <si>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</si>
  <si>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</si>
  <si>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</si>
  <si>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</si>
  <si>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</si>
  <si>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</si>
  <si>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</si>
  <si>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</si>
  <si>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</si>
  <si>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</si>
  <si>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</si>
  <si>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</si>
  <si>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</si>
  <si>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</si>
  <si>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</si>
  <si>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</si>
  <si>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</si>
  <si>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</si>
  <si>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</si>
  <si>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</si>
  <si>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</si>
  <si>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</si>
  <si>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</si>
  <si>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</si>
  <si>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</si>
  <si>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</si>
  <si>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</si>
  <si>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</si>
  <si>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</si>
  <si>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</si>
  <si>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</si>
  <si>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</si>
  <si>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</si>
  <si>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</si>
  <si>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</si>
  <si>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</si>
  <si>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</si>
  <si>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</si>
  <si>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</si>
  <si>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</si>
  <si>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</si>
  <si>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</si>
  <si>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</si>
  <si>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</si>
  <si>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</si>
  <si>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</si>
  <si>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</si>
  <si>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</si>
  <si>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</si>
  <si>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</si>
  <si>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</si>
  <si>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</si>
  <si>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</si>
  <si>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</si>
  <si>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</si>
  <si>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</si>
  <si>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</si>
  <si>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</si>
  <si>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</si>
  <si>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</si>
  <si>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</si>
  <si>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</si>
  <si>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</si>
  <si>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</si>
  <si>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</si>
  <si>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</si>
  <si>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</si>
  <si>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</si>
  <si>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</si>
  <si>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</si>
  <si>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</si>
  <si>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</si>
  <si>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</si>
  <si>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</si>
  <si>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</si>
  <si>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</si>
  <si>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</si>
  <si>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</si>
  <si>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</si>
  <si>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</si>
  <si>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</si>
  <si>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</si>
  <si>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</si>
  <si>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</si>
  <si>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</si>
  <si>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</si>
  <si>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</si>
  <si>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</si>
  <si>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</si>
  <si>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</si>
  <si>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</si>
  <si>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</si>
  <si>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</si>
  <si>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</si>
  <si>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</si>
  <si>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</si>
  <si>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</si>
  <si>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</si>
  <si>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</si>
  <si>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</si>
  <si>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</si>
  <si>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</si>
  <si>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</si>
  <si>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</si>
  <si>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</si>
  <si>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</si>
  <si>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</si>
  <si>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</si>
  <si>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</si>
  <si>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</si>
  <si>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</si>
  <si>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</si>
  <si>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</si>
  <si>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</si>
  <si>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</si>
  <si>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</si>
  <si>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</si>
  <si>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</si>
  <si>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</si>
  <si>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</si>
  <si>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</si>
  <si>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</si>
  <si>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</si>
  <si>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</si>
  <si>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</si>
  <si>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</si>
  <si>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</si>
  <si>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</si>
  <si>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</si>
  <si>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</si>
  <si>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</si>
  <si>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</si>
  <si>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</si>
  <si>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</si>
  <si>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</si>
  <si>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</si>
  <si>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</si>
  <si>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</si>
  <si>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</si>
  <si>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</si>
  <si>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</si>
  <si>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</si>
  <si>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</si>
  <si>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</si>
  <si>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</si>
  <si>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</si>
  <si>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</si>
  <si>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</si>
  <si>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</si>
  <si>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</si>
  <si>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</si>
  <si>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</si>
  <si>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</si>
  <si>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</si>
  <si>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</si>
  <si>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</si>
  <si>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</si>
  <si>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</si>
  <si>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</si>
  <si>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</si>
  <si>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</si>
  <si>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</si>
  <si>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</si>
  <si>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</si>
  <si>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</si>
  <si>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</si>
  <si>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</si>
  <si>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</si>
  <si>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</si>
  <si>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</si>
  <si>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</si>
  <si>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</si>
  <si>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</si>
  <si>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</si>
  <si>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</si>
  <si>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</si>
  <si>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</si>
  <si>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</si>
  <si>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</si>
  <si>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</si>
  <si>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</si>
  <si>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</si>
  <si>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</si>
  <si>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</si>
  <si>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</si>
  <si>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</si>
  <si>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</si>
  <si>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</si>
  <si>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</si>
  <si>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</si>
  <si>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</si>
  <si>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</si>
  <si>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</si>
  <si>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</si>
  <si>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</si>
  <si>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</si>
  <si>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</si>
  <si>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</si>
  <si>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</si>
  <si>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</si>
  <si>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</si>
  <si>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</si>
  <si>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</si>
  <si>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</si>
  <si>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</si>
  <si>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</si>
  <si>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</si>
  <si>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</si>
  <si>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</si>
  <si>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</si>
  <si>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</si>
  <si>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</si>
  <si>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</si>
  <si>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</si>
  <si>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</si>
  <si>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</si>
  <si>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</si>
  <si>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</si>
  <si>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</si>
  <si>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</si>
  <si>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</si>
  <si>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</si>
  <si>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</si>
  <si>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</si>
  <si>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</si>
  <si>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</si>
  <si>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</si>
  <si>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</si>
  <si>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</si>
  <si>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</si>
  <si>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</si>
  <si>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</si>
  <si>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</si>
  <si>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</si>
  <si>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</si>
  <si>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</si>
  <si>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</si>
  <si>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</si>
  <si>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</si>
  <si>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</si>
  <si>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</si>
  <si>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</si>
  <si>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</si>
  <si>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</si>
  <si>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</si>
  <si>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</si>
  <si>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</si>
  <si>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</si>
  <si>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</si>
  <si>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</si>
  <si>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</si>
  <si>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</si>
  <si>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</si>
  <si>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</si>
  <si>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</si>
  <si>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</si>
  <si>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</si>
  <si>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</si>
  <si>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</si>
  <si>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</si>
  <si>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</si>
  <si>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</si>
  <si>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</si>
  <si>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</si>
  <si>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</si>
  <si>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</si>
  <si>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</si>
  <si>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</si>
  <si>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</si>
  <si>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</si>
  <si>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</si>
  <si>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</si>
  <si>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</si>
  <si>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</si>
  <si>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</si>
  <si>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</si>
  <si>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</si>
  <si>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</si>
  <si>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</si>
  <si>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</si>
  <si>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</si>
  <si>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</si>
  <si>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</si>
  <si>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</si>
  <si>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</si>
  <si>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</si>
  <si>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</si>
  <si>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</si>
  <si>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</si>
  <si>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</si>
  <si>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</si>
  <si>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</si>
  <si>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</si>
  <si>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</si>
  <si>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</si>
  <si>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</si>
  <si>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</si>
  <si>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</si>
  <si>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</si>
  <si>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</si>
  <si>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</si>
  <si>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</si>
  <si>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</si>
  <si>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</si>
  <si>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</si>
  <si>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</si>
  <si>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</si>
  <si>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</si>
  <si>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</si>
  <si>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</si>
  <si>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</si>
  <si>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</si>
  <si>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</si>
  <si>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</si>
  <si>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</si>
  <si>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</si>
  <si>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</si>
  <si>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</si>
  <si>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</si>
  <si>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</si>
  <si>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</si>
  <si>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</si>
  <si>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</si>
  <si>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</si>
  <si>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</si>
  <si>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</si>
  <si>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</si>
  <si>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</si>
  <si>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</si>
  <si>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</si>
  <si>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</si>
  <si>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</si>
  <si>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</si>
  <si>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</si>
  <si>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</si>
  <si>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</si>
  <si>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</si>
  <si>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</si>
  <si>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</si>
  <si>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</si>
  <si>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</si>
  <si>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</si>
  <si>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</si>
  <si>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</si>
  <si>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</si>
  <si>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</si>
  <si>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</si>
  <si>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</si>
  <si>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</si>
  <si>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</si>
  <si>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</si>
  <si>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</si>
  <si>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</si>
  <si>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</si>
  <si>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</si>
  <si>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</si>
  <si>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</si>
  <si>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</si>
  <si>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</si>
  <si>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</si>
  <si>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</si>
  <si>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</si>
  <si>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</si>
  <si>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</si>
  <si>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</si>
  <si>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</si>
  <si>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</si>
  <si>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</si>
  <si>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</si>
  <si>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</si>
  <si>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</si>
  <si>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</si>
  <si>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</si>
  <si>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</si>
  <si>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</si>
  <si>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</si>
  <si>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</si>
  <si>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</si>
  <si>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</si>
  <si>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</si>
  <si>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</si>
  <si>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</si>
  <si>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</si>
  <si>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</si>
  <si>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</si>
  <si>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</si>
  <si>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</si>
  <si>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</si>
  <si>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</si>
  <si>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</si>
  <si>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</si>
  <si>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</si>
  <si>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</si>
  <si>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</si>
  <si>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</si>
  <si>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</si>
  <si>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</si>
  <si>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</si>
  <si>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</si>
  <si>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</si>
  <si>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</si>
  <si>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</si>
  <si>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</si>
  <si>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</si>
  <si>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</si>
  <si>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</si>
  <si>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</si>
  <si>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</si>
  <si>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</si>
  <si>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</si>
  <si>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</si>
  <si>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</si>
  <si>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</si>
  <si>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</si>
  <si>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</si>
  <si>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</si>
  <si>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</si>
  <si>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</si>
  <si>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</si>
  <si>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</si>
  <si>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</si>
  <si>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</si>
  <si>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</si>
  <si>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</si>
  <si>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</si>
  <si>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</si>
  <si>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</si>
  <si>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</si>
  <si>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</si>
  <si>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</si>
  <si>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</si>
  <si>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</si>
  <si>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</si>
  <si>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</si>
  <si>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</si>
  <si>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</si>
  <si>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</si>
  <si>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</si>
  <si>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</si>
  <si>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</si>
  <si>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</si>
  <si>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</si>
  <si>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</si>
  <si>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</si>
  <si>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</si>
  <si>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</si>
  <si>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</si>
  <si>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</si>
  <si>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</si>
  <si>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</si>
  <si>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</si>
  <si>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</si>
  <si>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</si>
  <si>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</si>
  <si>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</si>
  <si>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</si>
  <si>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</si>
  <si>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</si>
  <si>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</si>
  <si>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</si>
  <si>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</si>
  <si>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</si>
  <si>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</si>
  <si>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</si>
  <si>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</si>
  <si>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</si>
  <si>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</si>
  <si>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</si>
  <si>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</si>
  <si>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</si>
  <si>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</si>
  <si>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</si>
  <si>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</si>
  <si>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</si>
  <si>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</si>
  <si>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</si>
  <si>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</si>
  <si>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</si>
  <si>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</si>
  <si>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</si>
  <si>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</si>
  <si>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</si>
  <si>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</si>
  <si>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</si>
  <si>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</si>
  <si>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</si>
  <si>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</si>
  <si>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</si>
  <si>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</si>
  <si>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</si>
  <si>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</si>
  <si>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</si>
  <si>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</si>
  <si>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</si>
  <si>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</si>
  <si>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</si>
  <si>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</si>
  <si>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</si>
  <si>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</si>
  <si>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</si>
  <si>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</si>
  <si>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</si>
  <si>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</si>
  <si>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</si>
  <si>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</si>
  <si>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</si>
  <si>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</si>
  <si>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</si>
  <si>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</si>
  <si>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</si>
  <si>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</si>
  <si>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</si>
  <si>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</si>
  <si>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</si>
  <si>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</si>
  <si>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</si>
  <si>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</si>
  <si>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</si>
  <si>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</si>
  <si>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</si>
  <si>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</si>
  <si>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</si>
  <si>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</si>
  <si>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</si>
  <si>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</si>
  <si>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</si>
  <si>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</si>
  <si>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</si>
  <si>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</si>
  <si>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</si>
  <si>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</si>
  <si>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</si>
  <si>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</si>
  <si>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</si>
  <si>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</si>
  <si>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</si>
  <si>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</si>
  <si>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</si>
  <si>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</si>
  <si>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</si>
  <si>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</si>
  <si>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</si>
  <si>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</si>
  <si>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</si>
  <si>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</si>
  <si>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</si>
  <si>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</si>
  <si>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</si>
  <si>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</si>
  <si>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</si>
  <si>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</si>
  <si>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</si>
  <si>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</si>
  <si>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</si>
  <si>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</si>
  <si>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</si>
  <si>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</si>
  <si>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</si>
  <si>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</si>
  <si>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</si>
  <si>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</si>
  <si>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</si>
  <si>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</si>
  <si>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</si>
  <si>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</si>
  <si>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</si>
  <si>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</si>
  <si>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</si>
  <si>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</si>
  <si>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</si>
  <si>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</si>
  <si>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</si>
  <si>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</si>
  <si>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</si>
  <si>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</si>
  <si>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</si>
  <si>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</si>
  <si>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</si>
  <si>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</si>
  <si>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</si>
  <si>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</si>
  <si>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</si>
  <si>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</si>
  <si>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</si>
  <si>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</si>
  <si>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</si>
  <si>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</si>
  <si>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</si>
  <si>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</si>
  <si>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</si>
  <si>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</si>
  <si>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</si>
  <si>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</si>
  <si>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</si>
  <si>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</si>
  <si>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</si>
  <si>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</si>
  <si>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</si>
  <si>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</si>
  <si>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</si>
  <si>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</si>
  <si>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</si>
  <si>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</si>
  <si>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</si>
  <si>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</si>
  <si>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</si>
  <si>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</si>
  <si>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</si>
  <si>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</si>
  <si>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</si>
  <si>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</si>
  <si>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</si>
  <si>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</si>
  <si>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</si>
  <si>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</si>
  <si>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</si>
  <si>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</si>
  <si>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</si>
  <si>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</si>
  <si>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</si>
  <si>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</si>
  <si>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</si>
  <si>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</si>
  <si>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</si>
  <si>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</si>
  <si>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</si>
  <si>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</si>
  <si>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</si>
  <si>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</si>
  <si>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</si>
  <si>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</si>
  <si>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</si>
  <si>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</si>
  <si>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</si>
  <si>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</si>
  <si>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</si>
  <si>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</si>
  <si>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</si>
  <si>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</si>
  <si>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</si>
  <si>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</si>
  <si>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</si>
  <si>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</si>
  <si>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</si>
  <si>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</si>
  <si>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</si>
  <si>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</si>
  <si>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</si>
  <si>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</si>
  <si>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</si>
  <si>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</si>
  <si>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</si>
  <si>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</si>
  <si>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</si>
  <si>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</si>
  <si>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</si>
  <si>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</si>
  <si>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</si>
  <si>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</si>
  <si>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</si>
  <si>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</si>
  <si>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</si>
  <si>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</si>
  <si>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</si>
  <si>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</si>
  <si>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</si>
  <si>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</si>
  <si>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</si>
  <si>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</si>
  <si>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</si>
  <si>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</si>
  <si>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</si>
  <si>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</si>
  <si>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</si>
  <si>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</si>
  <si>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</si>
  <si>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</si>
  <si>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</si>
  <si>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</si>
  <si>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</si>
  <si>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</si>
  <si>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</si>
  <si>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</si>
  <si>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</si>
  <si>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</si>
  <si>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</si>
  <si>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</si>
  <si>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</si>
  <si>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</si>
  <si>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</si>
  <si>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</si>
  <si>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</si>
  <si>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</si>
  <si>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</si>
  <si>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</si>
  <si>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</si>
  <si>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</si>
  <si>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</si>
  <si>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</si>
  <si>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</si>
  <si>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</si>
  <si>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</si>
  <si>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</si>
  <si>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</si>
  <si>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</si>
  <si>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</si>
  <si>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</si>
  <si>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</si>
  <si>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</si>
  <si>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</si>
  <si>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</si>
  <si>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</si>
  <si>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</si>
  <si>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</si>
  <si>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</si>
  <si>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</si>
  <si>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</si>
  <si>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</si>
  <si>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</si>
  <si>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</si>
  <si>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</si>
  <si>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</si>
  <si>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</si>
  <si>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</si>
  <si>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</si>
  <si>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</si>
  <si>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</si>
  <si>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</si>
  <si>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</si>
  <si>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</si>
  <si>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</si>
  <si>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</si>
  <si>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</si>
  <si>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</si>
  <si>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</si>
  <si>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</si>
  <si>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</si>
  <si>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</si>
  <si>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</si>
  <si>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</si>
  <si>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</si>
  <si>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</si>
  <si>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</si>
  <si>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</si>
  <si>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</si>
  <si>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</si>
  <si>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</si>
  <si>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</si>
  <si>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</si>
  <si>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</si>
  <si>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</si>
  <si>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</si>
  <si>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</si>
  <si>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</si>
  <si>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</si>
  <si>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</si>
  <si>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</si>
  <si>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</si>
  <si>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</si>
  <si>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</si>
  <si>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</si>
  <si>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</si>
  <si>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</si>
  <si>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</si>
  <si>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</si>
  <si>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</si>
  <si>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</si>
  <si>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</si>
  <si>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</si>
  <si>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</si>
  <si>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</si>
  <si>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</si>
  <si>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</si>
  <si>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</si>
  <si>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</si>
  <si>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</si>
  <si>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</si>
  <si>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</si>
  <si>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</si>
  <si>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</si>
  <si>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</si>
  <si>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</si>
  <si>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</si>
  <si>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</si>
  <si>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</si>
  <si>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</si>
  <si>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</si>
  <si>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</si>
  <si>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</si>
  <si>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</si>
  <si>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</si>
  <si>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</si>
  <si>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</si>
  <si>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</si>
  <si>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</si>
  <si>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</si>
  <si>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</si>
  <si>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</si>
  <si>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</si>
  <si>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</si>
  <si>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</si>
  <si>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</si>
  <si>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</si>
  <si>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</si>
  <si>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</si>
  <si>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</si>
  <si>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</si>
  <si>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</si>
  <si>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</si>
  <si>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</si>
  <si>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</si>
  <si>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</si>
  <si>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</si>
  <si>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</si>
  <si>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</si>
  <si>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</si>
  <si>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</si>
  <si>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</si>
  <si>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</si>
  <si>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</si>
  <si>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</si>
  <si>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</si>
  <si>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</si>
  <si>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</si>
  <si>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</si>
  <si>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</si>
  <si>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</si>
  <si>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</si>
  <si>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</si>
  <si>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</si>
  <si>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</si>
  <si>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</si>
  <si>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</si>
  <si>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</si>
  <si>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</si>
  <si>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</si>
  <si>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</si>
  <si>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</si>
  <si>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</si>
  <si>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</si>
  <si>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</si>
  <si>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</si>
  <si>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</si>
  <si>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</si>
  <si>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</si>
  <si>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</si>
  <si>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</si>
  <si>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</si>
  <si>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</si>
  <si>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</si>
  <si>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</si>
  <si>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</si>
  <si>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</si>
  <si>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</si>
  <si>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</si>
  <si>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</si>
  <si>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</si>
  <si>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</si>
  <si>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</si>
  <si>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</si>
  <si>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</si>
  <si>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</si>
  <si>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</si>
  <si>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</si>
  <si>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</si>
  <si>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</si>
  <si>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</si>
  <si>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</si>
  <si>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</si>
  <si>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</si>
  <si>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</si>
  <si>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</si>
  <si>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</si>
  <si>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</si>
  <si>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</si>
  <si>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</si>
  <si>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</si>
  <si>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</si>
  <si>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</si>
  <si>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</si>
  <si>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</si>
  <si>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</si>
  <si>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</si>
  <si>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</si>
  <si>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</si>
  <si>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</si>
  <si>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</si>
  <si>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</si>
  <si>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</si>
  <si>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</si>
  <si>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</si>
  <si>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</si>
  <si>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</si>
  <si>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</si>
  <si>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</si>
  <si>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</si>
  <si>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</si>
  <si>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</si>
  <si>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</si>
  <si>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</si>
  <si>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</si>
  <si>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</si>
  <si>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</si>
  <si>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</si>
  <si>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</si>
  <si>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</si>
  <si>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</si>
  <si>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</si>
  <si>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</si>
  <si>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</si>
  <si>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</si>
  <si>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</si>
  <si>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</si>
  <si>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</si>
  <si>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</si>
  <si>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</si>
  <si>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</si>
  <si>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</si>
  <si>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</si>
  <si>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</si>
  <si>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</si>
  <si>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</si>
  <si>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</si>
  <si>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</si>
  <si>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</si>
  <si>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</si>
  <si>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</si>
  <si>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</si>
  <si>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</si>
  <si>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</si>
  <si>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</si>
  <si>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</si>
  <si>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</si>
  <si>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</si>
  <si>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</si>
  <si>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</si>
  <si>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</si>
  <si>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</si>
  <si>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</si>
  <si>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</si>
  <si>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</si>
  <si>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</si>
  <si>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</si>
  <si>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</si>
  <si>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</si>
  <si>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</si>
  <si>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</si>
  <si>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</si>
  <si>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</si>
  <si>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</si>
  <si>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</si>
  <si>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</si>
  <si>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</si>
  <si>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</si>
  <si>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</si>
  <si>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</si>
  <si>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</si>
  <si>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</si>
  <si>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</si>
  <si>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</si>
  <si>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</si>
  <si>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</si>
  <si>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</si>
  <si>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</si>
  <si>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</si>
  <si>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</si>
  <si>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</si>
  <si>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</si>
  <si>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</si>
  <si>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</si>
  <si>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</si>
  <si>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</si>
  <si>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</si>
  <si>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</si>
  <si>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</si>
  <si>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</si>
  <si>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</si>
  <si>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</si>
  <si>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</si>
  <si>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</si>
  <si>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</si>
  <si>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</si>
  <si>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</si>
  <si>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</si>
  <si>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</si>
  <si>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</si>
  <si>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</si>
  <si>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</si>
  <si>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</si>
  <si>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</si>
  <si>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</si>
  <si>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</si>
  <si>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</si>
  <si>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</si>
  <si>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</si>
  <si>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</si>
  <si>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</si>
  <si>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</si>
  <si>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</si>
  <si>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</si>
  <si>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</si>
  <si>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</si>
  <si>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</si>
  <si>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</si>
  <si>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</si>
  <si>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</si>
  <si>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</si>
  <si>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</si>
  <si>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</si>
  <si>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</si>
  <si>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</si>
  <si>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</si>
  <si>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</si>
  <si>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</si>
  <si>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</si>
  <si>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</si>
  <si>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</si>
  <si>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</si>
  <si>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</si>
  <si>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</si>
  <si>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</si>
  <si>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</si>
  <si>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</si>
  <si>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</si>
  <si>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</si>
  <si>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</si>
  <si>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</si>
  <si>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</si>
  <si>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</si>
  <si>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</si>
  <si>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</si>
  <si>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</si>
  <si>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</si>
  <si>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</si>
  <si>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</si>
  <si>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</si>
  <si>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</si>
  <si>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</si>
  <si>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</si>
  <si>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</si>
  <si>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</si>
  <si>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</si>
  <si>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</si>
  <si>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</si>
  <si>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</si>
  <si>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</si>
  <si>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</si>
  <si>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</si>
  <si>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</si>
  <si>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</si>
  <si>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</si>
  <si>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</si>
  <si>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</si>
  <si>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</si>
  <si>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</si>
  <si>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</si>
  <si>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</si>
  <si>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</si>
  <si>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</si>
  <si>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</si>
  <si>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</si>
  <si>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</si>
  <si>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</si>
  <si>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</si>
  <si>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</si>
  <si>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</si>
  <si>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</si>
  <si>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</si>
  <si>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</si>
  <si>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</si>
  <si>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</si>
  <si>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</si>
  <si>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</si>
  <si>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</si>
  <si>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</si>
  <si>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</si>
  <si>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</si>
  <si>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</si>
  <si>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</si>
  <si>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</si>
  <si>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</si>
  <si>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</si>
  <si>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</si>
  <si>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</si>
  <si>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</si>
  <si>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</si>
  <si>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</si>
  <si>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</si>
  <si>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</si>
  <si>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</si>
  <si>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</si>
  <si>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</si>
  <si>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</si>
  <si>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</si>
  <si>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</si>
  <si>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</si>
  <si>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</si>
  <si>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</si>
  <si>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</si>
  <si>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</si>
  <si>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</si>
  <si>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</si>
  <si>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</si>
  <si>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</si>
  <si>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</si>
  <si>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</si>
  <si>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</si>
  <si>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</si>
  <si>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</si>
  <si>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</si>
  <si>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</si>
  <si>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</si>
  <si>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</si>
  <si>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</si>
  <si>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</si>
  <si>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</si>
  <si>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</si>
  <si>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</si>
  <si>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</si>
  <si>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</si>
  <si>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</si>
  <si>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</si>
  <si>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</si>
  <si>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</si>
  <si>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</si>
  <si>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</si>
  <si>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</si>
  <si>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</si>
  <si>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</si>
  <si>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</si>
  <si>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</si>
  <si>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</si>
  <si>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</si>
  <si>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</si>
  <si>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</si>
  <si>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</si>
  <si>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</si>
  <si>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</si>
  <si>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</si>
  <si>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</si>
  <si>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</si>
  <si>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</si>
  <si>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</si>
  <si>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</si>
  <si>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</si>
  <si>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</si>
  <si>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</si>
  <si>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</si>
  <si>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</si>
  <si>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</si>
  <si>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</si>
  <si>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</si>
  <si>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</si>
  <si>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</si>
  <si>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</si>
  <si>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</si>
  <si>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</si>
  <si>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</si>
  <si>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</si>
  <si>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</si>
  <si>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</si>
  <si>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</si>
  <si>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</si>
  <si>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</si>
  <si>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</si>
  <si>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</si>
  <si>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</si>
  <si>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</si>
  <si>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</si>
  <si>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</si>
  <si>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</si>
  <si>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</si>
  <si>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</si>
  <si>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</si>
  <si>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</si>
  <si>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</si>
  <si>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</si>
  <si>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</si>
  <si>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</si>
  <si>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</si>
  <si>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</si>
  <si>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</si>
  <si>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</si>
  <si>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</si>
  <si>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</si>
  <si>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</si>
  <si>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</si>
  <si>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</si>
  <si>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</si>
  <si>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</si>
  <si>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</si>
  <si>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</si>
  <si>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</si>
  <si>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</si>
  <si>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</si>
  <si>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</si>
  <si>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</si>
  <si>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</si>
  <si>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</si>
  <si>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</si>
  <si>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</si>
  <si>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</si>
  <si>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</si>
  <si>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</si>
  <si>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</si>
  <si>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</si>
  <si>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</si>
  <si>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</si>
  <si>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</si>
  <si>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</si>
  <si>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</si>
  <si>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</si>
  <si>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</si>
  <si>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</si>
  <si>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</si>
  <si>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</si>
  <si>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</si>
  <si>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</si>
  <si>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</si>
  <si>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</si>
  <si>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</si>
  <si>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</si>
  <si>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</si>
  <si>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</si>
  <si>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</si>
  <si>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</si>
  <si>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</si>
  <si>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</si>
  <si>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</si>
  <si>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</si>
  <si>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</si>
  <si>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</si>
  <si>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</si>
  <si>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</si>
  <si>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</si>
  <si>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</si>
  <si>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</si>
  <si>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</si>
  <si>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</si>
  <si>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</si>
  <si>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</si>
  <si>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</si>
  <si>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</si>
  <si>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</si>
  <si>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</si>
  <si>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</si>
  <si>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</si>
  <si>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</si>
  <si>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</si>
  <si>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</si>
  <si>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</si>
  <si>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</si>
  <si>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</si>
  <si>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</si>
  <si>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</si>
  <si>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</si>
  <si>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</si>
  <si>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</si>
  <si>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</si>
  <si>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</si>
  <si>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</si>
  <si>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</si>
  <si>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</si>
  <si>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</si>
  <si>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</si>
  <si>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</si>
  <si>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</si>
  <si>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</si>
  <si>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</si>
  <si>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</si>
  <si>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</si>
  <si>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</si>
  <si>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</si>
  <si>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</si>
  <si>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</si>
  <si>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</si>
  <si>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</si>
  <si>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</si>
  <si>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</si>
  <si>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</si>
  <si>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</si>
  <si>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</si>
  <si>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</si>
  <si>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</si>
  <si>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</si>
  <si>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</si>
  <si>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</si>
  <si>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</si>
  <si>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</si>
  <si>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</si>
  <si>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</si>
  <si>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</si>
  <si>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</si>
  <si>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</si>
  <si>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</si>
  <si>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</si>
  <si>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</si>
  <si>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</si>
  <si>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</si>
  <si>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</si>
  <si>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</si>
  <si>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</si>
  <si>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</si>
  <si>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</si>
  <si>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</si>
  <si>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</si>
  <si>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</si>
  <si>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</si>
  <si>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</si>
  <si>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</si>
  <si>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</si>
  <si>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</si>
  <si>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</si>
  <si>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</si>
  <si>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</si>
  <si>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</si>
  <si>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</si>
  <si>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</si>
  <si>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</si>
  <si>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</si>
  <si>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</si>
  <si>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</si>
  <si>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</si>
  <si>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</si>
  <si>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</si>
  <si>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</si>
  <si>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</si>
  <si>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</si>
  <si>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</si>
  <si>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</si>
  <si>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</si>
  <si>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</si>
  <si>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</si>
  <si>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</si>
  <si>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</si>
  <si>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</si>
  <si>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</si>
  <si>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</si>
  <si>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</si>
  <si>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</si>
  <si>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</si>
  <si>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</si>
  <si>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</si>
  <si>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</si>
  <si>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</si>
  <si>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</si>
  <si>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</si>
  <si>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</si>
  <si>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</si>
  <si>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</si>
  <si>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</si>
  <si>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</si>
  <si>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</si>
  <si>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</si>
  <si>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</si>
  <si>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</si>
  <si>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</si>
  <si>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</si>
  <si>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</si>
  <si>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</si>
  <si>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</si>
  <si>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</si>
  <si>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</si>
  <si>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</si>
  <si>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</si>
  <si>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</si>
  <si>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</si>
  <si>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</si>
  <si>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</si>
  <si>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</si>
  <si>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</si>
  <si>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</si>
  <si>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</si>
  <si>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</si>
  <si>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</si>
  <si>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</si>
  <si>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</si>
  <si>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</si>
  <si>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</si>
  <si>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</si>
  <si>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</si>
  <si>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</si>
  <si>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</si>
  <si>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</si>
  <si>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</si>
  <si>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</si>
  <si>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</si>
  <si>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</si>
  <si>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</si>
  <si>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</si>
  <si>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</si>
  <si>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</si>
  <si>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</si>
  <si>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</si>
  <si>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</si>
  <si>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</si>
  <si>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</si>
  <si>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</si>
  <si>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</si>
  <si>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</si>
  <si>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</si>
  <si>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</si>
  <si>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</si>
  <si>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</si>
  <si>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</si>
  <si>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</si>
  <si>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</si>
  <si>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</si>
  <si>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</si>
  <si>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</si>
  <si>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</si>
  <si>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</si>
  <si>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</si>
  <si>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</si>
  <si>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</si>
  <si>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</si>
  <si>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</si>
  <si>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</si>
  <si>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</si>
  <si>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</si>
  <si>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</si>
  <si>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</si>
  <si>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</si>
  <si>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</si>
  <si>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</si>
  <si>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</si>
  <si>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</si>
  <si>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</si>
  <si>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</si>
  <si>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</si>
  <si>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</si>
  <si>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</si>
  <si>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</si>
  <si>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</si>
  <si>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</si>
  <si>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</si>
  <si>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</si>
  <si>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</si>
  <si>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</si>
  <si>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</si>
  <si>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</si>
  <si>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</si>
  <si>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</si>
  <si>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</si>
  <si>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</si>
  <si>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</si>
  <si>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</si>
  <si>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</si>
  <si>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</si>
  <si>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</si>
  <si>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</si>
  <si>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</si>
  <si>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</si>
  <si>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</si>
  <si>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</si>
  <si>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</si>
  <si>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</si>
  <si>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</si>
  <si>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</si>
  <si>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</si>
  <si>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</si>
  <si>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</si>
  <si>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</si>
  <si>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</si>
  <si>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</si>
  <si>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</si>
  <si>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</si>
  <si>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</si>
  <si>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</si>
  <si>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</si>
  <si>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</si>
  <si>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</si>
  <si>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</si>
  <si>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</si>
  <si>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</si>
  <si>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</si>
  <si>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</si>
  <si>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</si>
  <si>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</si>
  <si>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</si>
  <si>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</si>
  <si>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</si>
  <si>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</si>
  <si>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</si>
  <si>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</si>
  <si>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</si>
  <si>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</si>
  <si>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</si>
  <si>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</si>
  <si>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</si>
  <si>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</si>
  <si>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</si>
  <si>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</si>
  <si>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</si>
  <si>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</si>
  <si>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</si>
  <si>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</si>
  <si>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</si>
  <si>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</si>
  <si>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</si>
  <si>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</si>
  <si>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</si>
  <si>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</si>
  <si>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</si>
  <si>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</si>
  <si>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</si>
  <si>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</si>
  <si>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</si>
  <si>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</si>
  <si>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</si>
  <si>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</si>
  <si>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</si>
  <si>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</si>
  <si>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</si>
  <si>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</si>
  <si>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</si>
  <si>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</si>
  <si>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</si>
  <si>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</si>
  <si>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</si>
  <si>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</si>
  <si>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</si>
  <si>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</si>
  <si>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</si>
  <si>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</si>
  <si>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</si>
  <si>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</si>
  <si>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</si>
  <si>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</si>
  <si>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</si>
  <si>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</si>
  <si>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</si>
  <si>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</si>
  <si>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</si>
  <si>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</si>
  <si>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</si>
  <si>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</si>
  <si>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</si>
  <si>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</si>
  <si>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</si>
  <si>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</si>
  <si>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</si>
  <si>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</si>
  <si>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</si>
  <si>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</si>
  <si>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</si>
  <si>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</si>
  <si>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</si>
  <si>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</si>
  <si>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</si>
  <si>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</si>
  <si>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</si>
  <si>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</si>
  <si>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</si>
  <si>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</si>
  <si>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</si>
  <si>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</si>
  <si>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</si>
  <si>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</si>
  <si>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</si>
  <si>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</si>
  <si>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</si>
  <si>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</si>
  <si>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</si>
  <si>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</si>
  <si>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</si>
  <si>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</si>
  <si>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</si>
  <si>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</si>
  <si>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</si>
  <si>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</si>
  <si>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</si>
  <si>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</si>
  <si>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</si>
  <si>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</si>
  <si>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</si>
  <si>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</si>
  <si>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</si>
  <si>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</si>
  <si>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</si>
  <si>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</si>
  <si>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</si>
  <si>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</si>
  <si>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</si>
  <si>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</si>
  <si>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</si>
  <si>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</si>
  <si>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</si>
  <si>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</si>
  <si>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</si>
  <si>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</si>
  <si>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</si>
  <si>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</si>
  <si>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</si>
  <si>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</si>
  <si>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</si>
  <si>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</si>
  <si>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</si>
  <si>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</si>
  <si>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</si>
  <si>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</si>
  <si>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</si>
  <si>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</si>
  <si>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</si>
  <si>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</si>
  <si>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</si>
  <si>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</si>
  <si>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</si>
  <si>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</si>
  <si>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</si>
  <si>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</si>
  <si>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</si>
  <si>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</si>
  <si>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</si>
  <si>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</si>
  <si>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</si>
  <si>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</si>
  <si>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</si>
  <si>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</si>
  <si>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</si>
  <si>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</si>
  <si>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</si>
  <si>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</si>
  <si>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</si>
  <si>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</si>
  <si>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</si>
  <si>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</si>
  <si>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</si>
  <si>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</si>
  <si>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</si>
  <si>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</si>
  <si>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</si>
  <si>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</si>
  <si>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</si>
  <si>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</si>
  <si>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</si>
  <si>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</si>
  <si>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</si>
  <si>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</si>
  <si>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</si>
  <si>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</si>
  <si>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</si>
  <si>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</si>
  <si>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</si>
  <si>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</si>
  <si>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</si>
  <si>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</si>
  <si>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</si>
  <si>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</si>
  <si>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</si>
  <si>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</si>
  <si>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</si>
  <si>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</si>
  <si>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</si>
  <si>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</si>
  <si>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</si>
  <si>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</si>
  <si>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</si>
  <si>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</si>
  <si>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</si>
  <si>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</si>
  <si>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</si>
  <si>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</si>
  <si>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</si>
  <si>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</si>
  <si>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</si>
  <si>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</si>
  <si>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</si>
  <si>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</si>
  <si>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</si>
  <si>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</si>
  <si>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</si>
  <si>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</si>
  <si>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</si>
  <si>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</si>
  <si>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</si>
  <si>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</si>
  <si>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</si>
  <si>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</si>
  <si>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</si>
  <si>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</si>
  <si>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</si>
  <si>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</si>
  <si>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</si>
  <si>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</si>
  <si>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</si>
  <si>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</si>
  <si>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</si>
  <si>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</si>
  <si>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</si>
  <si>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</si>
  <si>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</si>
  <si>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</si>
  <si>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</si>
  <si>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</si>
  <si>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</si>
  <si>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</si>
  <si>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</si>
  <si>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</si>
  <si>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</si>
  <si>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</si>
  <si>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</si>
  <si>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</si>
  <si>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</si>
  <si>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</si>
  <si>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</si>
  <si>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</si>
  <si>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</si>
  <si>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</si>
  <si>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</si>
  <si>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</si>
  <si>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</si>
  <si>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</si>
  <si>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</si>
  <si>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</si>
  <si>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</si>
  <si>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</si>
  <si>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</si>
  <si>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</si>
  <si>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</si>
  <si>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</si>
  <si>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</si>
  <si>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</si>
  <si>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</si>
  <si>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</si>
  <si>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</si>
  <si>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</si>
  <si>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</si>
  <si>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</si>
  <si>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</si>
  <si>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</si>
  <si>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</si>
  <si>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</si>
  <si>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</si>
  <si>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</si>
  <si>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</si>
  <si>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</si>
  <si>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</si>
  <si>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</si>
  <si>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</si>
  <si>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</si>
  <si>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</si>
  <si>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</si>
  <si>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</si>
  <si>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</si>
  <si>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</si>
  <si>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</si>
  <si>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</si>
  <si>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</si>
  <si>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</si>
  <si>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</si>
  <si>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</si>
  <si>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</si>
  <si>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</si>
  <si>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</si>
  <si>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</si>
  <si>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</si>
  <si>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</si>
  <si>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</si>
  <si>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</si>
  <si>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</si>
  <si>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</si>
  <si>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</si>
  <si>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</si>
  <si>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</si>
  <si>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</si>
  <si>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</si>
  <si>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</si>
  <si>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</si>
  <si>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</si>
  <si>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</si>
  <si>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</si>
  <si>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</si>
  <si>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</si>
  <si>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</si>
  <si>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</si>
  <si>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</si>
  <si>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</si>
  <si>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</si>
  <si>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</si>
  <si>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</si>
  <si>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</si>
  <si>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</si>
  <si>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</si>
  <si>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</si>
  <si>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</si>
  <si>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</si>
  <si>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</si>
  <si>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</si>
  <si>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</si>
  <si>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</si>
  <si>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</si>
  <si>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</si>
  <si>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</si>
  <si>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</si>
  <si>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</si>
  <si>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</si>
  <si>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</si>
  <si>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</si>
  <si>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</si>
  <si>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</si>
  <si>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</si>
  <si>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</si>
  <si>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</si>
  <si>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</si>
  <si>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</si>
  <si>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</si>
  <si>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</si>
  <si>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</si>
  <si>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</si>
  <si>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</si>
  <si>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</si>
  <si>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</si>
  <si>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</si>
  <si>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</si>
  <si>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</si>
  <si>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</si>
  <si>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</si>
  <si>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</si>
  <si>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</si>
  <si>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</si>
  <si>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</si>
  <si>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</si>
  <si>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</si>
  <si>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</si>
  <si>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</si>
  <si>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</si>
  <si>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</si>
  <si>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</si>
  <si>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</si>
  <si>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</si>
  <si>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</si>
  <si>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</si>
  <si>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</si>
  <si>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</si>
  <si>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</si>
  <si>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</si>
  <si>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</si>
  <si>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</si>
  <si>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</si>
  <si>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</si>
  <si>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</si>
  <si>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</si>
  <si>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</si>
  <si>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</si>
  <si>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</si>
  <si>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</si>
  <si>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</si>
  <si>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</si>
  <si>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</si>
  <si>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</si>
  <si>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</si>
  <si>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</si>
  <si>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</si>
  <si>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</si>
  <si>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</si>
  <si>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</si>
  <si>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</si>
  <si>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</si>
  <si>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</si>
  <si>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</si>
  <si>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</si>
  <si>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</si>
  <si>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</si>
  <si>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</si>
  <si>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</si>
  <si>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</si>
  <si>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</si>
  <si>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</si>
  <si>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</si>
  <si>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</si>
  <si>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</si>
  <si>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</si>
  <si>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</si>
  <si>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</si>
  <si>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</si>
  <si>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</si>
  <si>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</si>
  <si>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</si>
  <si>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</si>
  <si>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</si>
  <si>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</si>
  <si>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</si>
  <si>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</si>
  <si>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</si>
  <si>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</si>
  <si>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</si>
  <si>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</si>
  <si>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</si>
  <si>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</si>
  <si>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</si>
  <si>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</si>
  <si>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</si>
  <si>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</si>
  <si>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</si>
  <si>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</si>
  <si>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</si>
  <si>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</si>
  <si>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</si>
  <si>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</si>
  <si>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</si>
  <si>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</si>
  <si>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</si>
  <si>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</si>
  <si>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</si>
  <si>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</si>
  <si>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</si>
  <si>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</si>
  <si>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</si>
  <si>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</si>
  <si>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</si>
  <si>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</si>
  <si>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</si>
  <si>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</si>
  <si>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</si>
  <si>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</si>
  <si>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</si>
  <si>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</si>
  <si>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</si>
  <si>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</si>
  <si>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</si>
  <si>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</si>
  <si>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</si>
  <si>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</si>
  <si>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</si>
  <si>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</si>
  <si>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</si>
  <si>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</si>
  <si>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</si>
  <si>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</si>
  <si>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</si>
  <si>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</si>
  <si>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</si>
  <si>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</si>
  <si>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</si>
  <si>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</si>
  <si>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</si>
  <si>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</si>
  <si>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</si>
  <si>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</si>
  <si>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</si>
  <si>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</si>
  <si>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</si>
  <si>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</si>
  <si>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</si>
  <si>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</si>
  <si>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</si>
  <si>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</si>
  <si>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</si>
  <si>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</si>
  <si>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</si>
  <si>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</si>
  <si>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</si>
  <si>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</si>
  <si>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</si>
  <si>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</si>
  <si>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</si>
  <si>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</si>
  <si>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</si>
  <si>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</si>
  <si>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</si>
  <si>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</si>
  <si>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</si>
  <si>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</si>
  <si>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</si>
  <si>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</si>
  <si>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</si>
  <si>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</si>
  <si>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</si>
  <si>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</si>
  <si>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</si>
  <si>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</si>
  <si>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</si>
  <si>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</si>
  <si>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</si>
  <si>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</si>
  <si>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</si>
  <si>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</si>
  <si>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</si>
  <si>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</si>
  <si>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</si>
  <si>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</si>
  <si>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</si>
  <si>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</si>
  <si>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</si>
  <si>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</si>
  <si>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</si>
  <si>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</si>
  <si>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</si>
  <si>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</si>
  <si>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</si>
  <si>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</si>
  <si>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</si>
  <si>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</si>
  <si>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</si>
  <si>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</si>
  <si>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</si>
  <si>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</si>
  <si>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</si>
  <si>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</si>
  <si>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</si>
  <si>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</si>
  <si>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</si>
  <si>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</si>
  <si>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</si>
  <si>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</si>
  <si>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</si>
  <si>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</si>
  <si>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</si>
  <si>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</si>
  <si>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</si>
  <si>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</si>
  <si>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</si>
  <si>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</si>
  <si>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</si>
  <si>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</si>
  <si>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</si>
  <si>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</si>
  <si>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</si>
  <si>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</si>
  <si>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</si>
  <si>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</si>
  <si>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</si>
  <si>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</si>
  <si>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</si>
  <si>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</si>
  <si>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</si>
  <si>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</si>
  <si>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</si>
  <si>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</si>
  <si>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</si>
  <si>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</si>
  <si>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</si>
  <si>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</si>
  <si>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</si>
  <si>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</si>
  <si>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</si>
  <si>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</si>
  <si>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</si>
  <si>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</si>
  <si>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</si>
  <si>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</si>
  <si>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</si>
  <si>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</si>
  <si>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</si>
  <si>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</si>
  <si>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</si>
  <si>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</si>
  <si>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</si>
  <si>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</si>
  <si>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</si>
  <si>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</si>
  <si>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</si>
  <si>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</si>
  <si>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</si>
  <si>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</si>
  <si>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</si>
  <si>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</si>
  <si>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</si>
  <si>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</si>
  <si>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</si>
  <si>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</si>
  <si>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</si>
  <si>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</si>
  <si>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</si>
  <si>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</si>
  <si>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</si>
  <si>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</si>
  <si>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</si>
  <si>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</si>
  <si>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</si>
  <si>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</si>
  <si>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</si>
  <si>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</si>
  <si>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</si>
  <si>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</si>
  <si>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</si>
  <si>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</si>
  <si>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</si>
  <si>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</si>
  <si>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</si>
  <si>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</si>
  <si>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</si>
  <si>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</si>
  <si>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</si>
  <si>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</si>
  <si>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</si>
  <si>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</si>
  <si>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</si>
  <si>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</si>
  <si>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</si>
  <si>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</si>
  <si>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</si>
  <si>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</si>
  <si>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</si>
  <si>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</si>
  <si>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</si>
  <si>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</si>
  <si>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</si>
  <si>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</si>
  <si>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</si>
  <si>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</si>
  <si>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</si>
  <si>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</si>
  <si>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</si>
  <si>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</si>
  <si>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</si>
  <si>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</si>
  <si>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</si>
  <si>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</si>
  <si>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</si>
  <si>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</si>
  <si>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</si>
  <si>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</si>
  <si>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</si>
  <si>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</si>
  <si>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</si>
  <si>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</si>
  <si>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</si>
  <si>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</si>
  <si>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</si>
  <si>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</si>
  <si>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</si>
  <si>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</si>
  <si>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</si>
  <si>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</si>
  <si>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</si>
  <si>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</si>
  <si>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</si>
  <si>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</si>
  <si>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</si>
  <si>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</si>
  <si>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</si>
  <si>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</si>
  <si>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</si>
  <si>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</si>
  <si>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</si>
  <si>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</si>
  <si>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</si>
  <si>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</si>
  <si>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</si>
  <si>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</si>
  <si>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</si>
  <si>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</si>
  <si>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</si>
  <si>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</si>
  <si>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</si>
  <si>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</si>
  <si>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</si>
  <si>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</si>
  <si>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</si>
  <si>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</si>
  <si>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</si>
  <si>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</si>
  <si>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</si>
  <si>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</si>
  <si>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</si>
  <si>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</si>
  <si>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</si>
  <si>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</si>
  <si>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</si>
  <si>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</si>
  <si>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</si>
  <si>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</si>
  <si>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</si>
  <si>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</si>
  <si>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</si>
  <si>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</si>
  <si>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</si>
  <si>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</si>
  <si>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</si>
  <si>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</si>
  <si>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</si>
  <si>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</si>
  <si>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</si>
  <si>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</si>
  <si>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</si>
  <si>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</si>
  <si>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</si>
  <si>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</si>
  <si>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</si>
  <si>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</si>
  <si>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</si>
  <si>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</si>
  <si>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</si>
  <si>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</si>
  <si>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</si>
  <si>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</si>
  <si>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</si>
  <si>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</si>
  <si>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</si>
  <si>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</si>
  <si>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</si>
  <si>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</si>
  <si>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</si>
  <si>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</si>
  <si>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</si>
  <si>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</si>
  <si>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</si>
  <si>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</si>
  <si>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</si>
  <si>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</si>
  <si>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</si>
  <si>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</si>
  <si>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</si>
  <si>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</si>
  <si>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</si>
  <si>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</si>
  <si>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</si>
  <si>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</si>
  <si>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</si>
  <si>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</si>
  <si>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</si>
  <si>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</si>
  <si>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</si>
  <si>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</si>
  <si>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</si>
  <si>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</si>
  <si>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</si>
  <si>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</si>
  <si>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</si>
  <si>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</si>
  <si>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</si>
  <si>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</si>
  <si>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</si>
  <si>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</si>
  <si>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</si>
  <si>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</si>
  <si>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</si>
  <si>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</si>
  <si>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</si>
  <si>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</si>
  <si>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</si>
  <si>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</si>
  <si>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</si>
  <si>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</si>
  <si>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</si>
  <si>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</si>
  <si>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</si>
  <si>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</si>
  <si>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</si>
  <si>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</si>
  <si>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</si>
  <si>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</si>
  <si>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</si>
  <si>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</si>
  <si>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</si>
  <si>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</si>
  <si>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</si>
  <si>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</si>
  <si>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</si>
  <si>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</si>
  <si>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</si>
  <si>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</si>
  <si>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</si>
  <si>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</si>
  <si>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</si>
  <si>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</si>
  <si>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</si>
  <si>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</si>
  <si>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</si>
  <si>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</si>
  <si>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</si>
  <si>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</si>
  <si>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</si>
  <si>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</si>
  <si>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</si>
  <si>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</si>
  <si>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</si>
  <si>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</si>
  <si>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</si>
  <si>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</si>
  <si>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</si>
  <si>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</si>
  <si>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</si>
  <si>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</si>
  <si>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</si>
  <si>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</si>
  <si>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</si>
  <si>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</si>
  <si>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</si>
  <si>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</si>
  <si>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</si>
  <si>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</si>
  <si>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</si>
  <si>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</si>
  <si>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</si>
  <si>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</si>
  <si>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</si>
  <si>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</si>
  <si>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</si>
  <si>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</si>
  <si>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</si>
  <si>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</si>
  <si>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</si>
  <si>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</si>
  <si>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</si>
  <si>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</si>
  <si>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</si>
  <si>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</si>
  <si>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</si>
  <si>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</si>
  <si>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</si>
  <si>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</si>
  <si>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</si>
  <si>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</si>
  <si>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</si>
  <si>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</si>
  <si>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</si>
  <si>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</si>
  <si>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</si>
  <si>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</si>
  <si>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</si>
  <si>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</si>
  <si>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</si>
  <si>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</si>
  <si>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</si>
  <si>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</si>
  <si>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</si>
  <si>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</si>
  <si>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</si>
  <si>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</si>
  <si>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</si>
  <si>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</si>
  <si>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</si>
  <si>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</si>
  <si>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</si>
  <si>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</si>
  <si>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</si>
  <si>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</si>
  <si>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</si>
  <si>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</si>
  <si>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</si>
  <si>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</si>
  <si>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</si>
  <si>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</si>
  <si>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</si>
  <si>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</si>
  <si>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</si>
  <si>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</si>
  <si>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</si>
  <si>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</si>
  <si>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</si>
  <si>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</si>
  <si>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</si>
  <si>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</si>
  <si>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</si>
  <si>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</si>
  <si>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</si>
  <si>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</si>
  <si>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</si>
  <si>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</si>
  <si>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</si>
  <si>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</si>
  <si>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</si>
  <si>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</si>
  <si>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</si>
  <si>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</si>
  <si>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</si>
  <si>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</si>
  <si>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</si>
  <si>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</si>
  <si>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</si>
  <si>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</si>
  <si>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</si>
  <si>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</si>
  <si>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</si>
  <si>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</si>
  <si>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</si>
  <si>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</si>
  <si>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</si>
  <si>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</si>
  <si>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</si>
  <si>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</si>
  <si>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</si>
  <si>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</si>
  <si>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</si>
  <si>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</si>
  <si>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</si>
  <si>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</si>
  <si>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</si>
  <si>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</si>
  <si>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</si>
  <si>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</si>
  <si>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</si>
  <si>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</si>
  <si>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</si>
  <si>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</si>
  <si>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</si>
  <si>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</si>
  <si>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</si>
  <si>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</si>
  <si>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</si>
  <si>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</si>
  <si>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</si>
  <si>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</si>
  <si>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</si>
  <si>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</si>
  <si>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</si>
  <si>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</si>
  <si>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</si>
  <si>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</si>
  <si>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</si>
  <si>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</si>
  <si>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</si>
  <si>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</si>
  <si>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</si>
  <si>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</si>
  <si>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</si>
  <si>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</si>
  <si>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</si>
  <si>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</si>
  <si>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</si>
  <si>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</si>
  <si>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</si>
  <si>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</si>
  <si>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</si>
  <si>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</si>
  <si>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</si>
  <si>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</si>
  <si>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</si>
  <si>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</si>
  <si>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</si>
  <si>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</si>
  <si>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</si>
  <si>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</si>
  <si>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</si>
  <si>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</si>
  <si>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</si>
  <si>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</si>
  <si>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</si>
  <si>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</si>
  <si>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</si>
  <si>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</si>
  <si>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</si>
  <si>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</si>
  <si>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</si>
  <si>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</si>
  <si>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</si>
  <si>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</si>
  <si>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</si>
  <si>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</si>
  <si>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</si>
  <si>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</si>
  <si>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</si>
  <si>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</si>
  <si>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</si>
  <si>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</si>
  <si>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</si>
  <si>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</si>
  <si>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</si>
  <si>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</si>
  <si>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</si>
  <si>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</si>
  <si>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</si>
  <si>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</si>
  <si>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</si>
  <si>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</si>
  <si>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</si>
  <si>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</si>
  <si>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</si>
  <si>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</si>
  <si>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</si>
  <si>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</si>
  <si>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</si>
  <si>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</si>
  <si>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</si>
  <si>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</si>
  <si>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</si>
  <si>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</si>
  <si>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</si>
  <si>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</si>
  <si>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</si>
  <si>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</si>
  <si>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</si>
  <si>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</si>
  <si>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</si>
  <si>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</si>
  <si>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</si>
  <si>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</si>
  <si>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</si>
  <si>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</si>
  <si>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</si>
  <si>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</si>
  <si>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</si>
  <si>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</si>
  <si>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</si>
  <si>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</si>
  <si>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</si>
  <si>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</si>
  <si>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</si>
  <si>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</si>
  <si>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</si>
  <si>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</si>
  <si>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</si>
  <si>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</si>
  <si>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</si>
  <si>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</si>
  <si>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</si>
  <si>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</si>
  <si>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</si>
  <si>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</si>
  <si>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</si>
  <si>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</si>
  <si>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</si>
  <si>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</si>
  <si>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</si>
  <si>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</si>
  <si>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</si>
  <si>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</si>
  <si>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</si>
  <si>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</si>
  <si>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</si>
  <si>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</si>
  <si>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</si>
  <si>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</si>
  <si>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</si>
  <si>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</si>
  <si>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</si>
  <si>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</si>
  <si>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</si>
  <si>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</si>
  <si>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</si>
  <si>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</si>
  <si>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</si>
  <si>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</si>
  <si>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</si>
  <si>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</si>
  <si>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</si>
  <si>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</si>
  <si>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</si>
  <si>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</si>
  <si>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</si>
  <si>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</si>
  <si>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</si>
  <si>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</si>
  <si>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</si>
  <si>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</si>
  <si>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</si>
  <si>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</si>
  <si>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</si>
  <si>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</si>
  <si>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</si>
  <si>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</si>
  <si>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</si>
  <si>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</si>
  <si>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</si>
  <si>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</si>
  <si>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</si>
  <si>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</si>
  <si>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</si>
  <si>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</si>
  <si>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</si>
  <si>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</si>
  <si>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</si>
  <si>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</si>
  <si>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</si>
  <si>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</si>
  <si>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</si>
  <si>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</si>
  <si>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</si>
  <si>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</si>
  <si>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</si>
  <si>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</si>
  <si>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</si>
  <si>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</si>
  <si>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</si>
  <si>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</si>
  <si>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</si>
  <si>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</si>
  <si>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</si>
  <si>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</si>
  <si>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</si>
  <si>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</si>
  <si>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</si>
  <si>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</si>
  <si>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</si>
  <si>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</si>
  <si>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</si>
  <si>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</si>
  <si>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</si>
  <si>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</si>
  <si>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</si>
  <si>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</si>
  <si>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</si>
  <si>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</si>
  <si>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</si>
  <si>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</si>
  <si>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</si>
  <si>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</si>
  <si>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</si>
  <si>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</si>
  <si>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</si>
  <si>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</si>
  <si>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</si>
  <si>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</si>
  <si>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</si>
  <si>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</si>
  <si>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</si>
  <si>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</si>
  <si>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</si>
  <si>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</si>
  <si>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</si>
  <si>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</si>
  <si>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</si>
  <si>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</si>
  <si>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</si>
  <si>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</si>
  <si>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</si>
  <si>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</si>
  <si>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</si>
  <si>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</si>
  <si>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</si>
  <si>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</si>
  <si>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</si>
  <si>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</si>
  <si>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</si>
  <si>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</si>
  <si>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</si>
  <si>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</si>
  <si>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</si>
  <si>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</si>
  <si>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</si>
  <si>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</si>
  <si>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</si>
  <si>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</si>
  <si>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</si>
  <si>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</si>
  <si>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</si>
  <si>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</si>
  <si>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</si>
  <si>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</si>
  <si>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</si>
  <si>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</si>
  <si>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</si>
  <si>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</si>
  <si>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</si>
  <si>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</si>
  <si>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</si>
  <si>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</si>
  <si>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</si>
  <si>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</si>
  <si>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</si>
  <si>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</si>
  <si>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</si>
  <si>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</si>
  <si>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</si>
  <si>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</si>
  <si>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</si>
  <si>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</si>
  <si>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</si>
  <si>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</si>
  <si>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</si>
  <si>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</si>
  <si>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</si>
  <si>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</si>
  <si>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</si>
  <si>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</si>
  <si>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</si>
  <si>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</si>
  <si>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</si>
  <si>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</si>
  <si>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</si>
  <si>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</si>
  <si>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</si>
  <si>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</si>
  <si>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</si>
  <si>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</si>
  <si>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</si>
  <si>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</si>
  <si>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</si>
  <si>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</si>
  <si>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</si>
  <si>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</si>
  <si>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</si>
  <si>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</si>
  <si>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</si>
  <si>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</si>
  <si>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</si>
  <si>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</si>
  <si>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</si>
  <si>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</si>
  <si>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</si>
  <si>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</si>
  <si>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</si>
  <si>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</si>
  <si>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</si>
  <si>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</si>
  <si>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</si>
  <si>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</si>
  <si>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</si>
  <si>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</si>
  <si>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</si>
  <si>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</si>
  <si>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</si>
  <si>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</si>
  <si>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</si>
  <si>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</si>
  <si>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</si>
  <si>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</si>
  <si>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</si>
  <si>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</si>
  <si>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</si>
  <si>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</si>
  <si>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</si>
  <si>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</si>
  <si>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</si>
  <si>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</si>
  <si>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</si>
  <si>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</si>
  <si>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</si>
  <si>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</si>
  <si>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</si>
  <si>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</si>
  <si>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</si>
  <si>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</si>
  <si>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</si>
  <si>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</si>
  <si>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</si>
  <si>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</si>
  <si>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</si>
  <si>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</si>
  <si>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</si>
  <si>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</si>
  <si>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</si>
  <si>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</si>
  <si>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</si>
  <si>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</si>
  <si>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</si>
  <si>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</si>
  <si>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</si>
  <si>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</si>
  <si>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</si>
  <si>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</si>
  <si>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</si>
  <si>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</si>
  <si>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</si>
  <si>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</si>
  <si>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</si>
  <si>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</si>
  <si>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</si>
  <si>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</si>
  <si>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</si>
  <si>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</si>
  <si>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</si>
  <si>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</si>
  <si>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</si>
  <si>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</si>
  <si>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</si>
  <si>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</si>
  <si>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</si>
  <si>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</si>
  <si>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</si>
  <si>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</si>
  <si>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</si>
  <si>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</si>
  <si>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</si>
  <si>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</si>
  <si>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</si>
  <si>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</si>
  <si>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</si>
  <si>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</si>
  <si>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</si>
  <si>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</si>
  <si>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</si>
  <si>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</si>
  <si>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</si>
  <si>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</si>
  <si>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</si>
  <si>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</si>
  <si>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</si>
  <si>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</si>
  <si>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</si>
  <si>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</si>
  <si>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</si>
  <si>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</si>
  <si>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</si>
  <si>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</si>
  <si>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</si>
  <si>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</si>
  <si>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</si>
  <si>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</si>
  <si>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</si>
  <si>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</si>
  <si>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</si>
  <si>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</si>
  <si>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</si>
  <si>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</si>
  <si>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</si>
  <si>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</si>
  <si>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</si>
  <si>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</si>
  <si>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</si>
  <si>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</si>
  <si>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</si>
  <si>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</si>
  <si>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</si>
  <si>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</si>
  <si>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</si>
  <si>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</si>
  <si>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</si>
  <si>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</si>
  <si>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</si>
  <si>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</si>
  <si>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</si>
  <si>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</si>
  <si>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</si>
  <si>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</si>
  <si>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</si>
  <si>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</si>
  <si>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</si>
  <si>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</si>
  <si>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</si>
  <si>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</si>
  <si>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</si>
  <si>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</si>
  <si>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</si>
  <si>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</si>
  <si>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</si>
  <si>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</si>
  <si>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</si>
  <si>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</si>
  <si>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</si>
  <si>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</si>
  <si>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</si>
  <si>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</si>
  <si>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</si>
  <si>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</si>
  <si>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</si>
  <si>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</si>
  <si>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</si>
  <si>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</si>
  <si>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</si>
  <si>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</si>
  <si>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</si>
  <si>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</si>
  <si>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</si>
  <si>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</si>
  <si>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</si>
  <si>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</si>
  <si>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</si>
  <si>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</si>
  <si>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</si>
  <si>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</si>
  <si>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</si>
  <si>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</si>
  <si>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</si>
  <si>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</si>
  <si>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</si>
  <si>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</si>
  <si>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</si>
  <si>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</si>
  <si>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</si>
  <si>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</si>
  <si>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</si>
  <si>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</si>
  <si>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</si>
  <si>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</si>
  <si>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</si>
  <si>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</si>
  <si>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</si>
  <si>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</si>
  <si>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</si>
  <si>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</si>
  <si>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</si>
  <si>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</si>
  <si>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</si>
  <si>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</si>
  <si>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</si>
  <si>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</si>
  <si>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</si>
  <si>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</si>
  <si>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</si>
  <si>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</si>
  <si>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</si>
  <si>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</si>
  <si>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</si>
  <si>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</si>
  <si>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</si>
  <si>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</si>
  <si>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</si>
  <si>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</si>
  <si>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</si>
  <si>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</si>
  <si>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</si>
  <si>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</si>
  <si>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</si>
  <si>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</si>
  <si>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</si>
  <si>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</si>
  <si>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</si>
  <si>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</si>
  <si>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</si>
  <si>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</si>
  <si>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</si>
  <si>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</si>
  <si>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</si>
  <si>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</si>
  <si>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</si>
  <si>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</si>
  <si>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</si>
  <si>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</si>
  <si>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</si>
  <si>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</si>
  <si>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</si>
  <si>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</si>
  <si>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</si>
  <si>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</si>
  <si>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</si>
  <si>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</si>
  <si>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</si>
  <si>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</si>
  <si>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</si>
  <si>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</si>
  <si>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</si>
  <si>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</si>
  <si>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</si>
  <si>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</si>
  <si>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</si>
  <si>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</si>
  <si>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</si>
  <si>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</si>
  <si>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</si>
  <si>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</si>
  <si>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</si>
  <si>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</si>
  <si>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</si>
  <si>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</si>
  <si>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</si>
  <si>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</si>
  <si>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</si>
  <si>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</si>
  <si>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</si>
  <si>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</si>
  <si>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</si>
  <si>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</si>
  <si>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</si>
  <si>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</si>
  <si>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</si>
  <si>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</si>
  <si>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</si>
  <si>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</si>
  <si>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</si>
  <si>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</si>
  <si>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</si>
  <si>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</si>
  <si>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</si>
  <si>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</si>
  <si>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</si>
  <si>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</si>
  <si>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</si>
  <si>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</si>
  <si>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</si>
  <si>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</si>
  <si>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</si>
  <si>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</si>
  <si>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</si>
  <si>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</si>
  <si>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</si>
  <si>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</si>
  <si>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</si>
  <si>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</si>
  <si>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</si>
  <si>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</si>
  <si>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</si>
  <si>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</si>
  <si>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</si>
  <si>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</si>
  <si>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</si>
  <si>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</si>
  <si>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</si>
  <si>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</si>
  <si>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</si>
  <si>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</si>
  <si>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</si>
  <si>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</si>
  <si>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</si>
  <si>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</si>
  <si>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</si>
  <si>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</si>
  <si>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</si>
  <si>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</si>
  <si>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</si>
  <si>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</si>
  <si>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</si>
  <si>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</si>
  <si>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</si>
  <si>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</si>
  <si>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</si>
  <si>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</si>
  <si>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</si>
  <si>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</si>
  <si>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</si>
  <si>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</si>
  <si>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</si>
  <si>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</si>
  <si>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</si>
  <si>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</si>
  <si>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</si>
  <si>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</si>
  <si>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</si>
  <si>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</si>
  <si>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</si>
  <si>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</si>
  <si>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</si>
  <si>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</si>
  <si>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</si>
  <si>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</si>
  <si>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</si>
  <si>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</si>
  <si>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</si>
  <si>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</si>
  <si>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</si>
  <si>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</si>
  <si>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</si>
  <si>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</si>
  <si>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</si>
  <si>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</si>
  <si>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</si>
  <si>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</si>
  <si>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</si>
  <si>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</si>
  <si>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</si>
  <si>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</si>
  <si>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</si>
  <si>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</si>
  <si>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</si>
  <si>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</si>
  <si>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</si>
  <si>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</si>
  <si>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</si>
  <si>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</si>
  <si>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</si>
  <si>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</si>
  <si>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</si>
  <si>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</si>
  <si>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</si>
  <si>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</si>
  <si>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</si>
  <si>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</si>
  <si>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</si>
  <si>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</si>
  <si>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</si>
  <si>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</si>
  <si>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</si>
  <si>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</si>
  <si>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</si>
  <si>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</si>
  <si>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</si>
  <si>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</si>
  <si>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</si>
  <si>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</si>
  <si>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</si>
  <si>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</si>
  <si>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</si>
  <si>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</si>
  <si>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</si>
  <si>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</si>
  <si>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</si>
  <si>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</si>
  <si>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</si>
  <si>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</si>
  <si>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</si>
  <si>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</si>
  <si>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</si>
  <si>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</si>
  <si>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</si>
  <si>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</si>
  <si>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</si>
  <si>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</si>
  <si>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</si>
  <si>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</si>
  <si>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</si>
  <si>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</si>
  <si>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</si>
  <si>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</si>
  <si>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</si>
  <si>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</si>
  <si>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</si>
  <si>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</si>
  <si>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</si>
  <si>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</si>
  <si>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</si>
  <si>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</si>
  <si>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</si>
  <si>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</si>
  <si>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</si>
  <si>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</si>
  <si>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</si>
  <si>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</si>
  <si>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</si>
  <si>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</si>
  <si>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</si>
  <si>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</si>
  <si>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</si>
  <si>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</si>
  <si>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</si>
  <si>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</si>
  <si>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</si>
  <si>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</si>
  <si>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</si>
  <si>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</si>
  <si>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</si>
  <si>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</si>
  <si>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</si>
  <si>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</si>
  <si>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</si>
  <si>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</si>
  <si>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</si>
  <si>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</si>
  <si>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</si>
  <si>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</si>
  <si>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</si>
  <si>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</si>
  <si>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</si>
  <si>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</si>
  <si>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</si>
  <si>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</si>
  <si>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</si>
  <si>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</si>
  <si>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</si>
  <si>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</si>
  <si>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</si>
  <si>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</si>
  <si>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</si>
  <si>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</si>
  <si>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</si>
  <si>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</si>
  <si>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</si>
  <si>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</si>
  <si>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</si>
  <si>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</si>
  <si>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</si>
  <si>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</si>
  <si>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</si>
  <si>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</si>
  <si>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</si>
  <si>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</si>
  <si>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</si>
  <si>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</si>
  <si>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</si>
  <si>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</si>
  <si>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</si>
  <si>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</si>
  <si>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</si>
  <si>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</si>
  <si>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</si>
  <si>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</si>
  <si>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</si>
  <si>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</si>
  <si>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</si>
  <si>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</si>
  <si>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</si>
  <si>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</si>
  <si>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</si>
  <si>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</si>
  <si>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</si>
  <si>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</si>
  <si>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</si>
  <si>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</si>
  <si>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</si>
  <si>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</si>
  <si>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</si>
  <si>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</si>
  <si>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</si>
  <si>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</si>
  <si>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</si>
  <si>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</si>
  <si>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</si>
  <si>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</si>
  <si>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</si>
  <si>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</si>
  <si>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</si>
  <si>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</si>
  <si>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</si>
  <si>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</si>
  <si>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</si>
  <si>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</si>
  <si>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</si>
  <si>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</si>
  <si>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</si>
  <si>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</si>
  <si>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</si>
  <si>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</si>
  <si>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</si>
  <si>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</si>
  <si>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</si>
  <si>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</si>
  <si>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</si>
  <si>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</si>
  <si>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</si>
  <si>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</si>
  <si>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</si>
  <si>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</si>
  <si>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</si>
  <si>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</si>
  <si>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</si>
  <si>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</si>
  <si>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</si>
  <si>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</si>
  <si>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</si>
  <si>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</si>
  <si>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</si>
  <si>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</si>
  <si>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</si>
  <si>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</si>
  <si>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</si>
  <si>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</si>
  <si>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</si>
  <si>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</si>
  <si>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</si>
  <si>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</si>
  <si>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</si>
  <si>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</si>
  <si>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</si>
  <si>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</si>
  <si>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</si>
  <si>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</si>
  <si>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</si>
  <si>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</si>
  <si>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</si>
  <si>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</si>
  <si>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</si>
  <si>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</si>
  <si>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</si>
  <si>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</si>
  <si>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</si>
  <si>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</si>
  <si>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</si>
  <si>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</si>
  <si>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</si>
  <si>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</si>
  <si>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</si>
  <si>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</si>
  <si>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</si>
  <si>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</si>
  <si>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</si>
  <si>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</si>
  <si>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</si>
  <si>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</si>
  <si>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</si>
  <si>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</si>
  <si>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</si>
  <si>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</si>
  <si>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</si>
  <si>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</si>
  <si>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</si>
  <si>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</si>
  <si>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</si>
  <si>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</si>
  <si>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</si>
  <si>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</si>
  <si>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</si>
  <si>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</si>
  <si>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</si>
  <si>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</si>
  <si>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</si>
  <si>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</si>
  <si>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</si>
  <si>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</si>
  <si>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</si>
  <si>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</si>
  <si>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</si>
  <si>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</si>
  <si>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</si>
  <si>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</si>
  <si>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</si>
  <si>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</si>
  <si>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</si>
  <si>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</si>
  <si>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</si>
  <si>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</si>
  <si>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</si>
  <si>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</si>
  <si>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</si>
  <si>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</si>
  <si>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</si>
  <si>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</si>
  <si>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</si>
  <si>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</si>
  <si>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</si>
  <si>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</si>
  <si>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</si>
  <si>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</si>
  <si>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</si>
  <si>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</si>
  <si>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</si>
  <si>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</si>
  <si>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</si>
  <si>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</si>
  <si>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</si>
  <si>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</si>
  <si>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</si>
  <si>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</si>
  <si>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</si>
  <si>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</si>
  <si>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</si>
  <si>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</si>
  <si>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</si>
  <si>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</si>
  <si>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</si>
  <si>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</si>
  <si>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</si>
  <si>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</si>
  <si>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</si>
  <si>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</si>
  <si>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</si>
  <si>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</si>
  <si>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</si>
  <si>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</si>
  <si>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</si>
  <si>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</si>
  <si>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</si>
  <si>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</si>
  <si>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</si>
  <si>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</si>
  <si>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</si>
  <si>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</si>
  <si>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</si>
  <si>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</si>
  <si>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</si>
  <si>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</si>
  <si>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</si>
  <si>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</si>
  <si>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</si>
  <si>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</si>
  <si>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</si>
  <si>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</si>
  <si>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</si>
  <si>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</si>
  <si>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</si>
  <si>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</si>
  <si>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</si>
  <si>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</si>
  <si>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</si>
  <si>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</si>
  <si>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</si>
  <si>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</si>
  <si>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</si>
  <si>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</si>
  <si>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</si>
  <si>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</si>
  <si>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</si>
  <si>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</si>
  <si>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</si>
  <si>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</si>
  <si>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</si>
  <si>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</si>
  <si>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</si>
  <si>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</si>
  <si>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</si>
  <si>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</si>
  <si>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</si>
  <si>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</si>
  <si>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</si>
  <si>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</si>
  <si>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</si>
  <si>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</si>
  <si>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</si>
  <si>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</si>
  <si>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</si>
  <si>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</si>
  <si>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</si>
  <si>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</si>
  <si>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</si>
  <si>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</si>
  <si>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</si>
  <si>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</si>
  <si>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</si>
  <si>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</si>
  <si>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</si>
  <si>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</si>
  <si>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</si>
  <si>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</si>
  <si>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</si>
  <si>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</si>
  <si>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</si>
  <si>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</si>
  <si>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</si>
  <si>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</si>
  <si>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</si>
  <si>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</si>
  <si>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</si>
  <si>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</si>
  <si>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</si>
  <si>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</si>
  <si>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</si>
  <si>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</si>
  <si>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</si>
  <si>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</si>
  <si>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</si>
  <si>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</si>
  <si>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</si>
  <si>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</si>
  <si>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</si>
  <si>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</si>
  <si>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</si>
  <si>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</si>
  <si>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</si>
  <si>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</si>
  <si>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</si>
  <si>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</si>
  <si>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</si>
  <si>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</si>
  <si>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</si>
  <si>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</si>
  <si>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</si>
  <si>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</si>
  <si>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</si>
  <si>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</si>
  <si>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</si>
  <si>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</si>
  <si>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</si>
  <si>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</si>
  <si>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</si>
  <si>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</si>
  <si>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</si>
  <si>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</si>
  <si>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</si>
  <si>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</si>
  <si>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</si>
  <si>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</si>
  <si>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</si>
  <si>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</si>
  <si>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</si>
  <si>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</si>
  <si>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</si>
  <si>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</si>
  <si>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</si>
  <si>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</si>
  <si>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</si>
  <si>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</si>
  <si>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</si>
  <si>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</si>
  <si>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</si>
  <si>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</si>
  <si>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</si>
  <si>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</si>
  <si>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</si>
  <si>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</si>
  <si>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</si>
  <si>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</si>
  <si>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</si>
  <si>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</si>
  <si>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</si>
  <si>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</si>
  <si>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</si>
  <si>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</si>
  <si>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</si>
  <si>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</si>
  <si>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</si>
  <si>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</si>
  <si>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</si>
  <si>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</si>
  <si>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</si>
  <si>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</si>
  <si>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</si>
  <si>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</si>
  <si>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</si>
  <si>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</si>
  <si>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</si>
  <si>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</si>
  <si>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</si>
  <si>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</si>
  <si>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</si>
  <si>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</si>
  <si>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</si>
  <si>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</si>
  <si>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</si>
  <si>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</si>
  <si>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</si>
  <si>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</si>
  <si>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</si>
  <si>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</si>
  <si>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</si>
  <si>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</si>
  <si>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</si>
  <si>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</si>
  <si>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</si>
  <si>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</si>
  <si>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</si>
  <si>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</si>
  <si>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</si>
  <si>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</si>
  <si>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</si>
  <si>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</si>
  <si>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</si>
  <si>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</si>
  <si>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</si>
  <si>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</si>
  <si>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</si>
  <si>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</si>
  <si>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</si>
  <si>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</si>
  <si>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</si>
  <si>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</si>
  <si>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</si>
  <si>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</si>
  <si>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</si>
  <si>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</si>
  <si>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</si>
  <si>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</si>
  <si>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</si>
  <si>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</si>
  <si>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</si>
  <si>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</si>
  <si>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</si>
  <si>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</si>
  <si>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</si>
  <si>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</si>
  <si>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</si>
  <si>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</si>
  <si>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</si>
  <si>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</si>
  <si>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</si>
  <si>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</si>
  <si>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</si>
  <si>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</si>
  <si>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</si>
  <si>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</si>
  <si>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</si>
  <si>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</si>
  <si>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</si>
  <si>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</si>
  <si>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</si>
  <si>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</si>
  <si>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</si>
  <si>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</si>
  <si>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</si>
  <si>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</si>
  <si>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</si>
  <si>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</si>
  <si>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</si>
  <si>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</si>
  <si>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</si>
  <si>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</si>
  <si>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</si>
  <si>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</si>
  <si>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</si>
  <si>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</si>
  <si>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</si>
  <si>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</si>
  <si>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</si>
  <si>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</si>
  <si>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</si>
  <si>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</si>
  <si>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</si>
  <si>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</si>
  <si>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</si>
  <si>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</si>
  <si>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</si>
  <si>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</si>
  <si>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</si>
  <si>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</si>
  <si>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</si>
  <si>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</si>
  <si>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</si>
  <si>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</si>
  <si>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</si>
  <si>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</si>
  <si>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</si>
  <si>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</si>
  <si>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</si>
  <si>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</si>
  <si>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</si>
  <si>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</si>
  <si>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</si>
  <si>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</si>
  <si>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</si>
  <si>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</si>
  <si>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</si>
  <si>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</si>
  <si>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</si>
  <si>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</si>
  <si>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</si>
  <si>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</si>
  <si>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</si>
  <si>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</si>
  <si>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</si>
  <si>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</si>
  <si>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</si>
  <si>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</si>
  <si>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</si>
  <si>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</si>
  <si>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</si>
  <si>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</si>
  <si>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</si>
  <si>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</si>
  <si>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</si>
  <si>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</si>
  <si>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</si>
  <si>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</si>
  <si>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</si>
  <si>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</si>
  <si>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</si>
  <si>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</si>
  <si>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</si>
  <si>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</si>
  <si>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</si>
  <si>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</si>
  <si>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</si>
  <si>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</si>
  <si>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</si>
  <si>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</si>
  <si>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</si>
  <si>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</si>
  <si>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</si>
  <si>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</si>
  <si>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</si>
  <si>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</si>
  <si>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</si>
  <si>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</si>
  <si>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</si>
  <si>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</si>
  <si>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</si>
  <si>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</si>
  <si>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</si>
  <si>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</si>
  <si>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</si>
  <si>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</si>
  <si>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</si>
  <si>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</si>
  <si>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</si>
  <si>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</si>
  <si>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</si>
  <si>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</si>
  <si>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</si>
  <si>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</si>
  <si>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</si>
  <si>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</si>
  <si>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</si>
  <si>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</si>
  <si>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</si>
  <si>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</si>
  <si>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</si>
  <si>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</si>
  <si>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</si>
  <si>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</si>
  <si>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</si>
  <si>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</si>
  <si>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</si>
  <si>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</si>
  <si>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</si>
  <si>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</si>
  <si>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</si>
  <si>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</si>
  <si>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</si>
  <si>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</si>
  <si>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</si>
  <si>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</si>
  <si>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</si>
  <si>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</si>
  <si>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</si>
  <si>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</si>
  <si>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</si>
  <si>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</si>
  <si>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</si>
  <si>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</si>
  <si>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</si>
  <si>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</si>
  <si>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</si>
  <si>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</si>
  <si>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</si>
  <si>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</si>
  <si>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</si>
  <si>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</si>
  <si>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</si>
  <si>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</si>
  <si>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</si>
  <si>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</si>
  <si>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</si>
  <si>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</si>
  <si>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</si>
  <si>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</si>
  <si>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</si>
  <si>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</si>
  <si>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</si>
  <si>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</si>
  <si>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</si>
  <si>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</si>
  <si>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</si>
  <si>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</si>
  <si>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</si>
  <si>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</si>
  <si>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</si>
  <si>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</si>
  <si>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</si>
  <si>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</si>
  <si>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</si>
  <si>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</si>
  <si>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</si>
  <si>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</si>
  <si>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</si>
  <si>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</si>
  <si>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</si>
  <si>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</si>
  <si>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</si>
  <si>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</si>
  <si>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</si>
  <si>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</si>
  <si>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</si>
  <si>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</si>
  <si>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</si>
  <si>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</si>
  <si>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</si>
  <si>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</si>
  <si>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</si>
  <si>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</si>
  <si>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</si>
  <si>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</si>
  <si>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</si>
  <si>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</si>
  <si>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</si>
  <si>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</si>
  <si>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</si>
  <si>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</si>
  <si>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</si>
  <si>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</si>
  <si>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</si>
  <si>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</si>
  <si>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</si>
  <si>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</si>
  <si>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</si>
  <si>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</si>
  <si>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</si>
  <si>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</si>
  <si>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</si>
  <si>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</si>
  <si>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</si>
  <si>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</si>
  <si>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</si>
  <si>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</si>
  <si>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</si>
  <si>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</si>
  <si>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</si>
  <si>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</si>
  <si>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</si>
  <si>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</si>
  <si>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</si>
  <si>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</si>
  <si>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</si>
  <si>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</si>
  <si>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</si>
  <si>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</si>
  <si>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</si>
  <si>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</si>
  <si>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</si>
  <si>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</si>
  <si>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</si>
  <si>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</si>
  <si>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</si>
  <si>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</si>
  <si>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</si>
  <si>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</si>
  <si>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</si>
  <si>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</si>
  <si>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</si>
  <si>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</si>
  <si>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</si>
  <si>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</si>
  <si>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</si>
  <si>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</si>
  <si>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</si>
  <si>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</si>
  <si>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</si>
  <si>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</si>
  <si>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</si>
  <si>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</si>
  <si>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</si>
  <si>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</si>
  <si>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</si>
  <si>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</si>
  <si>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</si>
  <si>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</si>
  <si>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</si>
  <si>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</si>
  <si>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</si>
  <si>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</si>
  <si>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</si>
  <si>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</si>
  <si>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</si>
  <si>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</si>
  <si>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</si>
  <si>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</si>
  <si>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</si>
  <si>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</si>
  <si>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</si>
  <si>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</si>
  <si>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</si>
  <si>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</si>
  <si>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</si>
  <si>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</si>
  <si>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</si>
  <si>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</si>
  <si>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</si>
  <si>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</si>
  <si>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</si>
  <si>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</si>
  <si>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</si>
  <si>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</si>
  <si>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</si>
  <si>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</si>
  <si>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</si>
  <si>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</si>
  <si>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</si>
  <si>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</si>
  <si>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</si>
  <si>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</si>
  <si>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</si>
  <si>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</si>
  <si>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</si>
  <si>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</si>
  <si>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</si>
  <si>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</si>
  <si>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</si>
  <si>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</si>
  <si>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</si>
  <si>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</si>
  <si>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</si>
  <si>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</si>
  <si>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</si>
  <si>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</si>
  <si>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</si>
  <si>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</si>
  <si>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</si>
  <si>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</si>
  <si>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</si>
  <si>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</si>
  <si>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</si>
  <si>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</si>
  <si>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</si>
  <si>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</si>
  <si>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</si>
  <si>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</si>
  <si>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</si>
  <si>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</si>
  <si>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</si>
  <si>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</si>
  <si>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</si>
  <si>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</si>
  <si>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</si>
  <si>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</si>
  <si>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</si>
  <si>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</si>
  <si>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</si>
  <si>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</si>
  <si>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</si>
  <si>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</si>
  <si>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</si>
  <si>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</si>
  <si>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</si>
  <si>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</si>
  <si>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</si>
  <si>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</si>
  <si>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</si>
  <si>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</si>
  <si>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</si>
  <si>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</si>
  <si>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</si>
  <si>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</si>
  <si>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</si>
  <si>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</si>
  <si>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</si>
  <si>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</si>
  <si>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</si>
  <si>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</si>
  <si>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</si>
  <si>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</si>
  <si>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</si>
  <si>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</si>
  <si>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</si>
  <si>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</si>
  <si>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</si>
  <si>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</si>
  <si>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</si>
  <si>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</si>
  <si>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</si>
  <si>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</si>
  <si>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</si>
  <si>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</si>
  <si>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</si>
  <si>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</si>
  <si>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</si>
  <si>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</si>
  <si>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</si>
  <si>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</si>
  <si>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</si>
  <si>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</si>
  <si>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</si>
  <si>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</si>
  <si>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</si>
  <si>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</si>
  <si>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</si>
  <si>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</si>
  <si>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</si>
  <si>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</si>
  <si>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</si>
  <si>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</si>
  <si>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</si>
  <si>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</si>
  <si>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</si>
  <si>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</si>
  <si>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</si>
  <si>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</si>
  <si>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</si>
  <si>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</si>
  <si>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</si>
  <si>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</si>
  <si>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</si>
  <si>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</si>
  <si>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</si>
  <si>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</si>
  <si>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</si>
  <si>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</si>
  <si>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</si>
  <si>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</si>
  <si>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</si>
  <si>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</si>
  <si>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</si>
  <si>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</si>
  <si>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</si>
  <si>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</si>
  <si>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</si>
  <si>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</si>
  <si>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</si>
  <si>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</si>
  <si>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</si>
  <si>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</si>
  <si>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</si>
  <si>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</si>
  <si>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</si>
  <si>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</si>
  <si>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</si>
  <si>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</si>
  <si>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</si>
  <si>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</si>
  <si>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</si>
  <si>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</si>
  <si>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</si>
  <si>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</si>
  <si>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</si>
  <si>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</si>
  <si>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</si>
  <si>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</si>
  <si>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</si>
  <si>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</si>
  <si>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</si>
  <si>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</si>
  <si>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</si>
  <si>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</si>
  <si>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</si>
  <si>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</si>
  <si>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</si>
  <si>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</si>
  <si>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</si>
  <si>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</si>
  <si>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</si>
  <si>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</si>
  <si>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</si>
  <si>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</si>
  <si>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</si>
  <si>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</si>
  <si>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</si>
  <si>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</si>
  <si>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</si>
  <si>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</si>
  <si>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</si>
  <si>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</si>
  <si>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</si>
  <si>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</si>
  <si>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</si>
  <si>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</si>
  <si>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</si>
  <si>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</si>
  <si>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</si>
  <si>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</si>
  <si>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</si>
  <si>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</si>
  <si>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</si>
  <si>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</si>
  <si>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</si>
  <si>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</si>
  <si>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</si>
  <si>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</si>
  <si>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</si>
  <si>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</si>
  <si>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</si>
  <si>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</si>
  <si>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</si>
  <si>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</si>
  <si>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</si>
  <si>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</si>
  <si>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</si>
  <si>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</si>
  <si>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</si>
  <si>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</si>
  <si>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</si>
  <si>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</si>
  <si>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</si>
  <si>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</si>
  <si>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</si>
  <si>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</si>
  <si>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</si>
  <si>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</si>
  <si>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</si>
  <si>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</si>
  <si>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</si>
  <si>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</si>
  <si>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</si>
  <si>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</si>
  <si>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</si>
  <si>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</si>
  <si>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</si>
  <si>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</si>
  <si>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</si>
  <si>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</si>
  <si>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</si>
  <si>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</si>
  <si>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</si>
  <si>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</si>
  <si>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</si>
  <si>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</si>
  <si>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</si>
  <si>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</si>
  <si>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</si>
  <si>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</si>
  <si>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</si>
  <si>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</si>
  <si>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</si>
  <si>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</si>
  <si>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</si>
  <si>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</si>
  <si>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</si>
  <si>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</si>
  <si>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</si>
  <si>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</si>
  <si>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</si>
  <si>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</si>
  <si>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</si>
  <si>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</si>
  <si>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</si>
  <si>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</si>
  <si>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</si>
  <si>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</si>
  <si>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</si>
  <si>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</si>
  <si>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</si>
  <si>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</si>
  <si>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</si>
  <si>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</si>
  <si>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</si>
  <si>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</si>
  <si>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</si>
  <si>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</si>
  <si>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</si>
  <si>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</si>
  <si>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</si>
  <si>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</si>
  <si>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</si>
  <si>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</si>
  <si>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</si>
  <si>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</si>
  <si>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</si>
  <si>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</si>
  <si>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</si>
  <si>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</si>
  <si>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</si>
  <si>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</si>
  <si>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</si>
  <si>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</si>
  <si>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</si>
  <si>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</si>
  <si>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</si>
  <si>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</si>
  <si>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</si>
  <si>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</si>
  <si>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</si>
  <si>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</si>
  <si>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</si>
  <si>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</si>
  <si>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</si>
  <si>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</si>
  <si>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</si>
  <si>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</si>
  <si>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</si>
  <si>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</si>
  <si>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</si>
  <si>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</si>
  <si>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</si>
  <si>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</si>
  <si>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</si>
  <si>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</si>
  <si>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</si>
  <si>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</si>
  <si>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</si>
  <si>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</si>
  <si>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</si>
  <si>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</si>
  <si>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</si>
  <si>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</si>
  <si>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</si>
  <si>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</si>
  <si>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</si>
  <si>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</si>
  <si>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</si>
  <si>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</si>
  <si>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</si>
  <si>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</si>
  <si>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</si>
  <si>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</si>
  <si>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</si>
  <si>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</si>
  <si>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</si>
  <si>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</si>
  <si>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</si>
  <si>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</si>
  <si>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</si>
  <si>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</si>
  <si>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</si>
  <si>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</si>
  <si>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</si>
  <si>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</si>
  <si>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</si>
  <si>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</si>
  <si>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</si>
  <si>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</si>
  <si>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</si>
  <si>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</si>
  <si>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</si>
  <si>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</si>
  <si>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</si>
  <si>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</si>
  <si>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</si>
  <si>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</si>
  <si>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</si>
  <si>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</si>
  <si>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</si>
  <si>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</si>
  <si>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</si>
  <si>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</si>
  <si>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</si>
  <si>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</si>
  <si>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</si>
  <si>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</si>
  <si>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</si>
  <si>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</si>
  <si>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</si>
  <si>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</si>
  <si>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</si>
  <si>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</si>
  <si>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</si>
  <si>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</si>
  <si>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</si>
  <si>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</si>
  <si>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</si>
  <si>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</si>
  <si>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</si>
  <si>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</si>
  <si>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</si>
  <si>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</si>
  <si>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</si>
  <si>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</si>
  <si>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</si>
  <si>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</si>
  <si>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</si>
  <si>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</si>
  <si>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</si>
  <si>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</si>
  <si>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</si>
  <si>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</si>
  <si>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</si>
  <si>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</si>
  <si>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</si>
  <si>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</si>
  <si>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</si>
  <si>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</si>
  <si>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</si>
  <si>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</si>
  <si>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</si>
  <si>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</si>
  <si>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</si>
  <si>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</si>
  <si>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</si>
  <si>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</si>
  <si>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</si>
  <si>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</si>
  <si>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</si>
  <si>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</si>
  <si>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</si>
  <si>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</si>
  <si>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</si>
  <si>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</si>
  <si>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</si>
  <si>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</si>
  <si>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</si>
  <si>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</si>
  <si>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</si>
  <si>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</si>
  <si>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</si>
  <si>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</si>
  <si>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</si>
  <si>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</si>
  <si>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</si>
  <si>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</si>
  <si>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</si>
  <si>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</si>
  <si>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</si>
  <si>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</si>
  <si>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</si>
  <si>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</si>
  <si>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</si>
  <si>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</si>
  <si>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</si>
  <si>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</si>
  <si>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</si>
  <si>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</si>
  <si>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</si>
  <si>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</si>
  <si>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</si>
  <si>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</si>
  <si>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</si>
  <si>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</si>
  <si>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</si>
  <si>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</si>
  <si>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</si>
  <si>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</si>
  <si>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</si>
  <si>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</si>
  <si>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</si>
  <si>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</si>
  <si>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</si>
  <si>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</si>
  <si>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</si>
  <si>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</si>
  <si>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</si>
  <si>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</si>
  <si>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</si>
  <si>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</si>
  <si>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</si>
  <si>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</si>
  <si>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</si>
  <si>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</si>
  <si>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</si>
  <si>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</si>
  <si>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</si>
  <si>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</si>
  <si>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</si>
  <si>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</si>
  <si>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</si>
  <si>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</si>
  <si>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</si>
  <si>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</si>
  <si>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</si>
  <si>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</si>
  <si>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</si>
  <si>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</si>
  <si>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</si>
  <si>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</si>
  <si>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</si>
  <si>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</si>
  <si>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</si>
  <si>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</si>
  <si>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</si>
  <si>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</si>
  <si>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</si>
  <si>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</si>
  <si>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</si>
  <si>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</si>
  <si>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</si>
  <si>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</si>
  <si>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</si>
  <si>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</si>
  <si>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</si>
  <si>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</si>
  <si>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</si>
  <si>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</si>
  <si>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</si>
  <si>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</si>
  <si>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</si>
  <si>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</si>
  <si>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</si>
  <si>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</si>
  <si>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</si>
  <si>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</si>
  <si>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</si>
  <si>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</si>
  <si>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</si>
  <si>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</si>
  <si>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</si>
  <si>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</si>
  <si>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</si>
  <si>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</si>
  <si>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</si>
  <si>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</si>
  <si>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</si>
  <si>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</si>
  <si>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</si>
  <si>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</si>
  <si>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</si>
  <si>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</si>
  <si>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</si>
  <si>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</si>
  <si>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</si>
  <si>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</si>
  <si>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</si>
  <si>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</si>
  <si>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</si>
  <si>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</si>
  <si>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</si>
  <si>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</si>
  <si>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</si>
  <si>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</si>
  <si>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</si>
  <si>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</si>
  <si>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</si>
  <si>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</si>
  <si>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</si>
  <si>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</si>
  <si>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</si>
  <si>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</si>
  <si>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</si>
  <si>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</si>
  <si>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</si>
  <si>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</si>
  <si>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</si>
  <si>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</si>
  <si>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</si>
  <si>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</si>
  <si>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</si>
  <si>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</si>
  <si>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</si>
  <si>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</si>
  <si>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</si>
  <si>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</si>
  <si>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</si>
  <si>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</si>
  <si>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</si>
  <si>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</si>
  <si>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</si>
  <si>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</si>
  <si>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</si>
  <si>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</si>
  <si>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</si>
  <si>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</si>
  <si>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</si>
  <si>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</si>
  <si>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</si>
  <si>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</si>
  <si>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</si>
  <si>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</si>
  <si>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</si>
  <si>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</si>
  <si>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</si>
  <si>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</si>
  <si>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</si>
  <si>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</si>
  <si>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</si>
  <si>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</si>
  <si>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</si>
  <si>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</si>
  <si>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</si>
  <si>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</si>
  <si>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</si>
  <si>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</si>
  <si>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</si>
  <si>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</si>
  <si>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</si>
  <si>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</si>
  <si>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</si>
  <si>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</si>
  <si>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</si>
  <si>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</si>
  <si>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</si>
  <si>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</si>
  <si>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</si>
  <si>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</si>
  <si>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</si>
  <si>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</si>
  <si>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</si>
  <si>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</si>
  <si>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</si>
  <si>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</si>
  <si>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</si>
  <si>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</si>
  <si>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</si>
  <si>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</si>
  <si>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</si>
  <si>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</si>
  <si>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</si>
  <si>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</si>
  <si>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</si>
  <si>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</si>
  <si>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</si>
  <si>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</si>
  <si>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</si>
  <si>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</si>
  <si>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</si>
  <si>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</si>
  <si>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</si>
  <si>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</si>
  <si>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</si>
  <si>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</si>
  <si>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</si>
  <si>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</si>
  <si>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</si>
  <si>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</si>
  <si>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</si>
  <si>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</si>
  <si>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</si>
  <si>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</si>
  <si>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</si>
  <si>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</si>
  <si>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</si>
  <si>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</si>
  <si>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</si>
  <si>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</si>
  <si>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</si>
  <si>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</si>
  <si>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</si>
  <si>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</si>
  <si>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</si>
  <si>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</si>
  <si>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</si>
  <si>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</si>
  <si>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</si>
  <si>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</si>
  <si>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</si>
  <si>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</si>
  <si>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</si>
  <si>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</si>
  <si>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</si>
  <si>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</si>
  <si>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</si>
  <si>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</si>
  <si>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</si>
  <si>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</si>
  <si>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</si>
  <si>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</si>
  <si>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</si>
  <si>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</si>
  <si>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</si>
  <si>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</si>
  <si>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</si>
  <si>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</si>
  <si>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</si>
  <si>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</si>
  <si>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</si>
  <si>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</si>
  <si>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</si>
  <si>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</si>
  <si>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</si>
  <si>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</si>
  <si>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</si>
  <si>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</si>
  <si>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</si>
  <si>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</si>
  <si>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</si>
  <si>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</si>
  <si>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</si>
  <si>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</si>
  <si>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</si>
  <si>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</si>
  <si>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</si>
  <si>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</si>
  <si>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</si>
  <si>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</si>
  <si>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</si>
  <si>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</si>
  <si>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</si>
  <si>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</si>
  <si>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</si>
  <si>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</si>
  <si>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</si>
  <si>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</si>
  <si>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</si>
  <si>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</si>
  <si>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</si>
  <si>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</si>
  <si>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</si>
  <si>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</si>
  <si>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</si>
  <si>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</si>
  <si>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</si>
  <si>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</si>
  <si>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</si>
  <si>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</si>
  <si>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</si>
  <si>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</si>
  <si>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</si>
  <si>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</si>
  <si>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</si>
  <si>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</si>
  <si>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</si>
  <si>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</si>
  <si>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</si>
  <si>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</si>
  <si>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</si>
  <si>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</si>
  <si>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</si>
  <si>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</si>
  <si>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</si>
  <si>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</si>
  <si>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</si>
  <si>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</si>
  <si>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</si>
  <si>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</si>
  <si>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</si>
  <si>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</si>
  <si>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</si>
  <si>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</si>
  <si>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</si>
  <si>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</si>
  <si>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</si>
  <si>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</si>
  <si>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</si>
  <si>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</si>
  <si>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</si>
  <si>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</si>
  <si>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</si>
  <si>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</si>
  <si>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</si>
  <si>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</si>
  <si>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</si>
  <si>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</si>
  <si>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</si>
  <si>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</si>
  <si>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</si>
  <si>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</si>
  <si>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</si>
  <si>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</si>
  <si>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</si>
  <si>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</si>
  <si>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</si>
  <si>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</si>
  <si>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</si>
  <si>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</si>
  <si>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</si>
  <si>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</si>
  <si>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</si>
  <si>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</si>
  <si>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</si>
  <si>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</si>
  <si>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</si>
  <si>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</si>
  <si>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</si>
  <si>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</si>
  <si>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</si>
  <si>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</si>
  <si>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</si>
  <si>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</si>
  <si>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</si>
  <si>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</si>
  <si>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</si>
  <si>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</si>
  <si>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</si>
  <si>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</si>
  <si>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</si>
  <si>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</si>
  <si>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</si>
  <si>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</si>
  <si>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</si>
  <si>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</si>
  <si>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</si>
  <si>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</si>
  <si>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</si>
  <si>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</si>
  <si>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</si>
  <si>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</si>
  <si>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</si>
  <si>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</si>
  <si>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</si>
  <si>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</si>
  <si>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</si>
  <si>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</si>
  <si>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</si>
  <si>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</si>
  <si>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</si>
  <si>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</si>
  <si>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</si>
  <si>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</si>
  <si>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</si>
  <si>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</si>
  <si>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</si>
  <si>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</si>
  <si>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</si>
  <si>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</si>
  <si>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</si>
  <si>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</si>
  <si>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</si>
  <si>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</si>
  <si>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</si>
  <si>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</si>
  <si>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</si>
  <si>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</si>
  <si>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</si>
  <si>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</si>
  <si>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</si>
  <si>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</si>
  <si>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</si>
  <si>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</si>
  <si>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</si>
  <si>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</si>
  <si>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</si>
  <si>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</si>
  <si>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</si>
  <si>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</si>
  <si>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</si>
  <si>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</si>
  <si>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</si>
  <si>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</si>
  <si>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</si>
  <si>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</si>
  <si>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</si>
  <si>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</si>
  <si>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</si>
  <si>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</si>
  <si>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</si>
  <si>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</si>
  <si>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</si>
  <si>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</si>
  <si>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</si>
  <si>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</si>
  <si>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</si>
  <si>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</si>
  <si>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</si>
  <si>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</si>
  <si>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</si>
  <si>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</si>
  <si>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</si>
  <si>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</si>
  <si>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</si>
  <si>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</si>
  <si>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</si>
  <si>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</si>
  <si>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</si>
  <si>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</si>
  <si>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</si>
  <si>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</si>
  <si>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</si>
  <si>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</si>
  <si>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</si>
  <si>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</si>
  <si>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</si>
  <si>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</si>
  <si>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</si>
  <si>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</si>
  <si>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</si>
  <si>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</si>
  <si>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</si>
  <si>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</si>
  <si>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</si>
  <si>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</si>
  <si>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</si>
  <si>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</si>
  <si>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</si>
  <si>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</si>
  <si>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</si>
  <si>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</si>
  <si>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</si>
  <si>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</si>
  <si>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</si>
  <si>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</si>
  <si>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</si>
  <si>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</si>
  <si>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</si>
  <si>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</si>
  <si>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</si>
  <si>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</si>
  <si>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</si>
  <si>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</si>
  <si>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</si>
  <si>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</si>
  <si>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</si>
  <si>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</si>
  <si>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</si>
  <si>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</si>
  <si>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</si>
  <si>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</si>
  <si>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</si>
  <si>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</si>
  <si>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</si>
  <si>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</si>
  <si>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</si>
  <si>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</si>
  <si>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</si>
  <si>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</si>
  <si>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</si>
  <si>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</si>
  <si>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</si>
  <si>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</si>
  <si>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</si>
  <si>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</si>
  <si>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</si>
  <si>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</si>
  <si>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</si>
  <si>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</si>
  <si>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</si>
  <si>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</si>
  <si>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</si>
  <si>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</si>
  <si>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</si>
  <si>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</si>
  <si>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</si>
  <si>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</si>
  <si>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</si>
  <si>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</si>
  <si>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</si>
  <si>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</si>
  <si>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</si>
  <si>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</si>
  <si>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</si>
  <si>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</si>
  <si>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</si>
  <si>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</si>
  <si>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</si>
  <si>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</si>
  <si>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</si>
  <si>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</si>
  <si>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</si>
  <si>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</si>
  <si>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</si>
  <si>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</si>
  <si>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</si>
  <si>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</si>
  <si>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</si>
  <si>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</si>
  <si>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</si>
  <si>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</si>
  <si>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</si>
  <si>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</si>
  <si>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</si>
  <si>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</si>
  <si>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</si>
  <si>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</si>
  <si>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</si>
  <si>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</si>
  <si>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</si>
  <si>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</si>
  <si>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</si>
  <si>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</si>
  <si>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</si>
  <si>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</si>
  <si>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</si>
  <si>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</si>
  <si>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</si>
  <si>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</si>
  <si>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</si>
  <si>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</si>
  <si>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</si>
  <si>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</si>
  <si>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</si>
  <si>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</si>
  <si>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</si>
  <si>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</si>
  <si>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</si>
  <si>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</si>
  <si>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</si>
  <si>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</si>
  <si>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</si>
  <si>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</si>
  <si>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</si>
  <si>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</si>
  <si>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</si>
  <si>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</si>
  <si>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</si>
  <si>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</si>
  <si>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</si>
  <si>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</si>
  <si>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</si>
  <si>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</si>
  <si>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</si>
  <si>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</si>
  <si>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</si>
  <si>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</si>
  <si>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</si>
  <si>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</si>
  <si>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</si>
  <si>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</si>
  <si>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</si>
  <si>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</si>
  <si>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</si>
  <si>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</si>
  <si>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</si>
  <si>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</si>
  <si>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</si>
  <si>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</si>
  <si>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</si>
  <si>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</si>
  <si>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</si>
  <si>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</si>
  <si>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</si>
  <si>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</si>
  <si>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</si>
  <si>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</si>
  <si>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</si>
  <si>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</si>
  <si>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</si>
  <si>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</si>
  <si>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</si>
  <si>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 xml:space="preserve"> PCM-20250215-00000830 </t>
  </si>
  <si>
    <t>LTE site still down and  site located in aramco area access issue need special permission</t>
  </si>
  <si>
    <t xml:space="preserve"> PCM-20251008-00001506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</si>
  <si>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</si>
  <si>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</si>
  <si>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</si>
  <si>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</si>
  <si>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</si>
  <si>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TT-20251008-01663</t>
  </si>
  <si>
    <t xml:space="preserve">EM team need 65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</si>
  <si>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</si>
  <si>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</si>
  <si>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</si>
  <si>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</si>
  <si>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</si>
  <si>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</si>
  <si>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</si>
  <si>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PCM-20251008-00001466</t>
  </si>
  <si>
    <t xml:space="preserve">ETA 50 mins </t>
  </si>
  <si>
    <t>PCM-20251008-00001631</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</si>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</sst>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7" totalsRowShown="0" headerRowDxfId="157" dataDxfId="156" headerRowBorderDxfId="154" tableBorderDxfId="155" totalsRowBorderDxfId="153">
  <autoFilter ref="A1:CJ2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0" totalsRowShown="0" headerRowDxfId="31" dataDxfId="30" headerRowBorderDxfId="28" tableBorderDxfId="29">
  <autoFilter ref="A1:L1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3" totalsRowShown="0" headerRowDxfId="15" dataDxfId="14" headerRowBorderDxfId="12" tableBorderDxfId="13">
  <autoFilter ref="A1:L2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275.71208518518688</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45938.660511111113</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45938.660511111113</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45938.660511111113</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45938.660511111113</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45938.660511111113</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45938.660511111113</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45938.660511111113</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45938.660511111113</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45938.660511111113</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45938.660511111113</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45938.660511111113</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45938.660511111113</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45938.660511111113</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45938.660511111113</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45938.660511111113</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45938.660511111113</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45938.660511111113</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45938.660511111113</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45938.660511111113</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45938.660511111113</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45938.660511111113</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45938.660511111113</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45938.660511111113</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45938.660511111113</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45938.660511111113</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45938.660511111113</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45938.660511111113</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45938.660511111113</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45938.660511111113</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45938.660511111113</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45938.660511111113</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45938.660511111113</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45938.660511111113</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45938.660511111113</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45938.660511111113</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45938.660511111113</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45938.660511111113</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45938.660511111113</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45938.660511111113</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45938.660511111113</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45938.660511111113</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45938.660511111113</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45938.660511111113</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45938.660511111113</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45938.660511111113</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45938.660511111113</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45938.660511111113</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45938.660511111113</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45938.660511111113</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45938.660511111113</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45938.660511111113</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45938.660511111113</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45938.660511111113</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45938.660511111113</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45938.660511111113</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45938.660511111113</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45938.660511111113</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45938.660511111113</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45938.660511111113</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45938.660511111113</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45938.660511111113</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45938.660511111113</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45938.660511111113</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45938.660511111113</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45938.660511111113</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45938.660511111113</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45938.660511111113</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45938.660511111113</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45938.660511111113</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45938.660511111113</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45938.660511111113</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45938.660511111113</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45938.660511111113</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45938.660511111113</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45938.660511111113</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45938.660511111113</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45938.660511111113</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47E80E2B-9ED4-4FBB-AB1A-0DAEED3C4348}"/>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7"/>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131.93342777778162</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113.66067314815155</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29202</v>
      </c>
      <c r="E6" s="120" t="s">
        <v>38964</v>
      </c>
      <c r="F6" s="121">
        <v>45938.586030092592</v>
      </c>
      <c r="G6" s="122">
        <f ca="1">IFERROR(NOW()-F6,"-")</f>
        <v>7.4481018520600628E-2</v>
      </c>
      <c r="H6" s="121">
        <v>45938.580474537041</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45938.660511111113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45938.660511111113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45938.660511111113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45938.660511111113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45938.660511111113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45938.660511111113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45938.660511111113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45938.660511111113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45938.660511111113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45938.660511111113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45938.660511111113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45938.660511111113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45938.660511111113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45938.660511111113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45938.660511111113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45938.660511111113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45938.660511111113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45938.660511111113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45938.660511111113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45938.660511111113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45938.660511111113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45938.660511111113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45938.660511111113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45938.660511111113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45938.660511111113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45938.660511111113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45938.660511111113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45938.660511111113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45938.660511111113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45938.660511111113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45938.660511111113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45938.660511111113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45938.660511111113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45938.660511111113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45938.660511111113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45938.660511111113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45938.660511111113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45938.660511111113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45938.660511111113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45938.660511111113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45938.660511111113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45938.660511111113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45938.660511111113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45938.660511111113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45938.660511111113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45938.660511111113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45938.660511111113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45938.660511111113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45938.660511111113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45938.660511111113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45938.660511111113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45938.660511111113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45938.660511111113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45938.660511111113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45938.660511111113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45938.660511111113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45938.660511111113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45938.660511111113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45938.660511111113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45938.660511111113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45938.660511111113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45938.660511111113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45938.660511111113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45938.660511111113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45938.660511111113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45938.660511111113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45938.660511111113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45938.660511111113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45938.660511111113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45938.660511111113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45938.660511111113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45938.660511111113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45938.660511111113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45938.660511111113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45938.660511111113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45938.660511111113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45938.660511111113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45938.660511111113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45938.660511111113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45938.660511111113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45938.660511111113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45938.660511111113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45938.660511111113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45938.660511111113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45938.660511111113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45938.660511111113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45938.660511111113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45938.660511111113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45938.660511111113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45938.660511111113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45938.660511111113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45938.660511111113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45938.660511111113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45938.660511111113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45938.660511111113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45938.660511111113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45938.660511111113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45938.660511111113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45938.660511111113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45938.660511111113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45938.660511111113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45938.660511111113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45938.660511111113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45938.660511111113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45938.660511111113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45938.660511111113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45938.660511111113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45938.660511111113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45938.660511111113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45938.660511111113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45938.660511111113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45938.660511111113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45938.660511111113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45938.660511111113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45938.660511111113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45938.660511111113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45938.660511111113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45938.660511111113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45938.660511111113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45938.660511111113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45938.660511111113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45938.660511111113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45938.660511111113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45938.660511111113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45938.660511111113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45938.660511111113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45938.660511111113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45938.660511111113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45938.660511111113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45938.660511111113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45938.660511111113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45938.660511111113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45938.660511111113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45938.660511111113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45938.660511111113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45938.660511111113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45938.660511111113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45938.660511111113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45938.660511111113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45938.660511111113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45938.660511111113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45938.660511111113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45938.660511111113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45938.660511111113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45938.660511111113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45938.660511111113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45938.660511111113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45938.660511111113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45938.660511111113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45938.660511111113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45938.660511111113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45938.660511111113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45938.660511111113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45938.660511111113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45938.660511111113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45938.660511111113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45938.660511111113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45938.660511111113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45938.660511111113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45938.660511111113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45938.660511111113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45938.660511111113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45938.660511111113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45938.660511111113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45938.660511111113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45938.660511111113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45938.660511111113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45938.660511111113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45938.660511111113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45938.660511111113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45938.660511111113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45938.660511111113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45938.660511111113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45938.660511111113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45938.660511111113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45938.660511111113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45938.660511111113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45938.660511111113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45938.660511111113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45938.660511111113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45938.660511111113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45938.660511111113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45938.660511111113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45938.660511111113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45938.660511111113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45938.660511111113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45938.660511111113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45938.660511111113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45938.660511111113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45938.660511111113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45938.660511111113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45938.660511111113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45938.660511111113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45938.660511111113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45938.660511111113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45938.660511111113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45938.660511111113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45938.660511111113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45938.660511111113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45938.660511111113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45938.660511111113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45938.660511111113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45938.660511111113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45938.660511111113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45938.660511111113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45938.660511111113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45938.660511111113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45938.660511111113</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45938.660511111113</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45938.660511111113</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45938.660511111113</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sheetData>
  <dataValidations count="2">
    <dataValidation allowBlank="1" showInputMessage="1" showErrorMessage="1" sqref="E1" xr:uid="{4D935161-CDD3-4592-B877-3FB59C99E142}"/>
    <dataValidation type="list" allowBlank="1" showInputMessage="1" showErrorMessage="1" sqref="E3:E2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45938.660511111113</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45938.660511111113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45938.660511111113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45938.660511111113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45938.660511111113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45938.660511111113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45938.660511111113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45938.660511111113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45938.660511111113</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45938.660511111113</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45938.660511111113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45938.660511111113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45938.660511111113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45938.660511111113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45938.660511111113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45938.660511111113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45938.660511111113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45938.660511111113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45938.660511111113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45938.660511111113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45938.660511111113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45938.660511111113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45938.660511111113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45938.660511111113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45938.660511111113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45938.660511111113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45938.660511111113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45938.660511111113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45938.660511111113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45938.660511111113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45938.660511111113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45938.660511111113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45938.660511111113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45938.660511111113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45938.660511111113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45938.660511111113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45938.660511111113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45938.660511111113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45938.660511111113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45938.660511111113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45938.660511111113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45938.660511111113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45938.660511111113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45938.660511111113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45938.660511111113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45938.660511111113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45938.660511111113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45938.660511111113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45938.660511111113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45938.660511111113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45938.660511111113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45938.660511111113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45938.660511111113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45938.660511111113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45938.660511111113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45938.660511111113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45938.660511111113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45938.660511111113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45938.660511111113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45938.660511111113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45938.660511111113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45938.660511111113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45938.660511111113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45938.660511111113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45938.660511111113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45938.660511111113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45938.660511111113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45938.660511111113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45938.660511111113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45938.660511111113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45938.660511111113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45938.660511111113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45938.660511111113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45938.660511111113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45938.660511111113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45938.660511111113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45938.660511111113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45938.660511111113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45938.660511111113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45938.660511111113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45938.660511111113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45938.660511111113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45938.660511111113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45938.660511111113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45938.660511111113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45938.660511111113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45938.660511111113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45938.660511111113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45938.660511111113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45938.660511111113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45938.660511111113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45938.660511111113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45938.660511111113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45938.660511111113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45938.660511111113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45938.660511111113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45938.660511111113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45938.660511111113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45938.660511111113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45938.660511111113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45938.660511111113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45938.660511111113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45938.660511111113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45938.660511111113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45938.660511111113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45938.660511111113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45938.660511111113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45938.660511111113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45938.660511111113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45938.660511111113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45938.660511111113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45938.660511111113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45938.660511111113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45938.660511111113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45938.660511111113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45938.660511111113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45938.660511111113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45938.660511111113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45938.660511111113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45938.660511111113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45938.660511111113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45938.660511111113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45938.660511111113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45938.660511111113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45938.660511111113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45938.660511111113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45938.660511111113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45938.660511111113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45938.660511111113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45938.660511111113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45938.660511111113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45938.660511111113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45938.660511111113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45938.660511111113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45938.660511111113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45938.660511111113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45938.660511111113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45938.660511111113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45938.660511111113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45938.660511111113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45938.660511111113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45938.660511111113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45938.660511111113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45938.660511111113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45938.660511111113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45938.660511111113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45938.660511111113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45938.660511111113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45938.660511111113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45938.660511111113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45938.660511111113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45938.660511111113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45938.660511111113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45938.660511111113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45938.660511111113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45938.660511111113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45938.660511111113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45938.660511111113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45938.660511111113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45938.660511111113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45938.660511111113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45938.660511111113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45938.660511111113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45938.660511111113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45938.660511111113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45938.660511111113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45938.660511111113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45938.660511111113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45938.660511111113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45938.660511111113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45938.660511111113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45938.660511111113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45938.660511111113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45938.660511111113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45938.660511111113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45938.660511111113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45938.660511111113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45938.660511111113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45938.660511111113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45938.660511111113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45938.660511111113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45938.660511111113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45938.660511111113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45938.660511111113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45938.660511111113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45938.660511111113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45938.660511111113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45938.660511111113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45938.660511111113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45938.660511111113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45938.660511111113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45938.660511111113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45938.660511111113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45938.660511111113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45938.660511111113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45938.660511111113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45938.660511111113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45938.660511111113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45938.660511111113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45938.660511111113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45938.660511111113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45938.660511111113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45938.660511111113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45938.660511111113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45938.660511111113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45938.660511111113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45938.660511111113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45938.660511111113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45938.660511111113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45938.660511111113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45938.660511111113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45938.660511111113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45938.660511111113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45938.660511111113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45938.660511111113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45938.660511111113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45938.660511111113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45938.660511111113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45938.660511111113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45938.660511111113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45938.660511111113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45938.660511111113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45938.660511111113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45938.660511111113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45938.660511111113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45938.660511111113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45938.660511111113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45938.660511111113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45938.660511111113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45938.660511111113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45938.660511111113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45938.660511111113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45938.660511111113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45938.660511111113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45938.660511111113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45938.660511111113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45938.660511111113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45938.660511111113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45938.660511111113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45938.660511111113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45938.660511111113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45938.660511111113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45938.660511111113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45938.660511111113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45938.660511111113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45938.660511111113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45938.660511111113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45938.660511111113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45938.660511111113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45938.660511111113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45938.660511111113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45938.660511111113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45938.660511111113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45938.660511111113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45938.660511111113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45938.660511111113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45938.660511111113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45938.660511111113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45938.660511111113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45938.660511111113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45938.660511111113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45938.660511111113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45938.660511111113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45938.660511111113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45938.660511111113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45938.660511111113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45938.660511111113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45938.660511111113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45938.660511111113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45938.660511111113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45938.660511111113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45938.660511111113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45938.660511111113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45938.660511111113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45938.660511111113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45938.660511111113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45938.660511111113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45938.660511111113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45938.660511111113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45938.660511111113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45938.660511111113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45938.660511111113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45938.660511111113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45938.660511111113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45938.660511111113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45938.660511111113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45938.660511111113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45938.660511111113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45938.660511111113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45938.660511111113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45938.660511111113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45938.660511111113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45938.660511111113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45938.660511111113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45938.660511111113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45938.660511111113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45938.660511111113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45938.660511111113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45938.660511111113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45938.660511111113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45938.660511111113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45938.660511111113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45938.660511111113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45938.660511111113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45938.660511111113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45938.660511111113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45938.660511111113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45938.660511111113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45938.660511111113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45938.660511111113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45938.660511111113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45938.660511111113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45938.660511111113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45938.660511111113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45938.660511111113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45938.660511111113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45938.660511111113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45938.660511111113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45938.660511111113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45938.660511111113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45938.660511111113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45938.660511111113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45938.660511111113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45938.660511111113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45938.660511111113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45938.660511111113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45938.660511111113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45938.660511111113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45938.660511111113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45938.660511111113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45938.660511111113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45938.660511111113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45938.660511111113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45938.660511111113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45938.660511111113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45938.660511111113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45938.660511111113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45938.660511111113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45938.660511111113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45938.660511111113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45938.660511111113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45938.660511111113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45938.660511111113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45938.660511111113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45938.660511111113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45938.660511111113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45938.660511111113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45938.660511111113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45938.660511111113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45938.660511111113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45938.660511111113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45938.660511111113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45938.660511111113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45938.660511111113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45938.660511111113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45938.660511111113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45938.660511111113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45938.660511111113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45938.660511111113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45938.660511111113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45938.660511111113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45938.660511111113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45938.660511111113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45938.660511111113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45938.660511111113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45938.660511111113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45938.660511111113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45938.660511111113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45938.660511111113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45938.660511111113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45938.660511111113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45938.660511111113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45938.660511111113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45938.660511111113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45938.660511111113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45938.660511111113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45938.660511111113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45938.660511111113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45938.660511111113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45938.660511111113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45938.660511111113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45938.660511111113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45938.660511111113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45938.660511111113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45938.660511111113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45938.660511111113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45938.660511111113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45938.660511111113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45938.660511111113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45938.660511111113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45938.660511111113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45938.660511111113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45938.660511111113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45938.660511111113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45938.660511111113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45938.660511111113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45938.660511111113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45938.660511111113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45938.660511111113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45938.660511111113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45938.660511111113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45938.660511111113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45938.660511111113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45938.660511111113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45938.660511111113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45938.660511111113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45938.660511111113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45938.660511111113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45938.660511111113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45938.660511111113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45938.660511111113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45938.660511111113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45938.660511111113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45938.660511111113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45938.660511111113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45938.660511111113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45938.660511111113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45938.660511111113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45938.660511111113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45938.660511111113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45938.660511111113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45938.660511111113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45938.660511111113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45938.660511111113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45938.660511111113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45938.660511111113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45938.660511111113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45938.660511111113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45938.660511111113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45938.660511111113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45938.660511111113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45938.660511111113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45938.660511111113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45938.660511111113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45938.660511111113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45938.660511111113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45938.660511111113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45938.660511111113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45938.660511111113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45938.660511111113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45938.660511111113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45938.660511111113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45938.660511111113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45938.660511111113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45938.660511111113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45938.660511111113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45938.660511111113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45938.660511111113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45938.660511111113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45938.660511111113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45938.660511111113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45938.660511111113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45938.660511111113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45938.660511111113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45938.660511111113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45938.660511111113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45938.660511111113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45938.660511111113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45938.660511111113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45938.660511111113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45938.660511111113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45938.660511111113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45938.660511111113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45938.660511111113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45938.660511111113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45938.660511111113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45938.660511111113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45938.660511111113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45938.660511111113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45938.660511111113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45938.660511111113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45938.660511111113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45938.660511111113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45938.660511111113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45938.660511111113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45938.660511111113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45938.660511111113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45938.660511111113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45938.660511111113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45938.660511111113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45938.660511111113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45938.660511111113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45938.660511111113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45938.660511111113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45938.660511111113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45938.660511111113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45938.660511111113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45938.660511111113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45938.660511111113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45938.660511111113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45938.660511111113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45938.660511111113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45938.660511111113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45938.660511111113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45938.660511111113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45938.660511111113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45938.660511111113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45938.660511111113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45938.660511111113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45938.660511111113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45938.660511111113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45938.660511111113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45938.660511111113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45938.660511111113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45938.660511111113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45938.660511111113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45938.660511111113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45938.660511111113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45938.660511111113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45938.660511111113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45938.660511111113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45938.660511111113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45938.660511111113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45938.660511111113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45938.660511111113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45938.660511111113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45938.660511111113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45938.660511111113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45938.660511111113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45938.660511111113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45938.660511111113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45938.660511111113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45938.660511111113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45938.660511111113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45938.660511111113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45938.660511111113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45938.660511111113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45938.660511111113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45938.660511111113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45938.660511111113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45938.660511111113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45938.660511111113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45938.660511111113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45938.660511111113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45938.660511111113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45938.660511111113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45938.660511111113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45938.660511111113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45938.660511111113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45938.660511111113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45938.660511111113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45938.660511111113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45938.660511111113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45938.660511111113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45938.660511111113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45938.660511111113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45938.660511111113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45938.660511111113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45938.660511111113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45938.660511111113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45938.660511111113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45938.660511111113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45938.660511111113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45938.660511111113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45938.660511111113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45938.660511111113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45938.660511111113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45938.660511111113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45938.660511111113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45938.660511111113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45938.660511111113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45938.660511111113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45938.660511111113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45938.660511111113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45938.660511111113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45938.660511111113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45938.660511111113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45938.660511111113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45938.660511111113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45938.660511111113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45938.660511111113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45938.660511111113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45938.660511111113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45938.660511111113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45938.660511111113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45938.660511111113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45938.660511111113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45938.660511111113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45938.660511111113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45938.660511111113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45938.660511111113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45938.660511111113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45938.660511111113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45938.660511111113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45938.660511111113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45938.660511111113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45938.660511111113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45938.660511111113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45938.660511111113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45938.660511111113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45938.660511111113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45938.660511111113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45938.660511111113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45938.660511111113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45938.660511111113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45938.660511111113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45938.660511111113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45938.660511111113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45938.660511111113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45938.660511111113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45938.660511111113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45938.660511111113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45938.660511111113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45938.660511111113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45938.660511111113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45938.660511111113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45938.660511111113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45938.660511111113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45938.660511111113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45938.660511111113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45938.660511111113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45938.660511111113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45938.660511111113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45938.660511111113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45938.660511111113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45938.660511111113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45938.660511111113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45938.660511111113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45938.660511111113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45938.660511111113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45938.660511111113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45938.660511111113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45938.660511111113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45938.660511111113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45938.660511111113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45938.660511111113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45938.660511111113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45938.660511111113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45938.660511111113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45938.660511111113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45938.660511111113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45938.660511111113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45938.660511111113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45938.660511111113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45938.660511111113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45938.660511111113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45938.660511111113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45938.660511111113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45938.660511111113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45938.660511111113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45938.660511111113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45938.660511111113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45938.660511111113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45938.660511111113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45938.660511111113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45938.660511111113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45938.660511111113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45938.660511111113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45938.660511111113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45938.660511111113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45938.660511111113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45938.660511111113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45938.660511111113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45938.660511111113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45938.660511111113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45938.660511111113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45938.660511111113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45938.660511111113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45938.660511111113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45938.660511111113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45938.660511111113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45938.660511111113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45938.660511111113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45938.660511111113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45938.660511111113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45938.660511111113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45938.660511111113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45938.660511111113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45938.660511111113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45938.660511111113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45938.660511111113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45938.660511111113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45938.660511111113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45938.660511111113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45938.660511111113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45938.660511111113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45938.660511111113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45938.660511111113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45938.660511111113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45938.660511111113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45938.660511111113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45938.660511111113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45938.660511111113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45938.660511111113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45938.660511111113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45938.660511111113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45938.660511111113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45938.660511111113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45938.660511111113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45938.660511111113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45938.660511111113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45938.660511111113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45938.660511111113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45938.660511111113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45938.660511111113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45938.660511111113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45938.660511111113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45938.660511111113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45938.660511111113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45938.660511111113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45938.660511111113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45938.660511111113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45938.660511111113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45938.660511111113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45938.660511111113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45938.660511111113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45938.660511111113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45938.660511111113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45938.660511111113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45938.660511111113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45938.660511111113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45938.660511111113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45938.660511111113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45938.660511111113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45938.660511111113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45938.660511111113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45938.660511111113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45938.660511111113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45938.660511111113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45938.660511111113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45938.660511111113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45938.660511111113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45938.660511111113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45938.660511111113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45938.660511111113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45938.660511111113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45938.660511111113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45938.660511111113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45938.660511111113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45938.660511111113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45938.660511111113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45938.660511111113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45938.660511111113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45938.660511111113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45938.660511111113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45938.660511111113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45938.660511111113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45938.660511111113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45938.660511111113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45938.660511111113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45938.660511111113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45938.660511111113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45938.660511111113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45938.660511111113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45938.660511111113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45938.660511111113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45938.660511111113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45938.660511111113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45938.660511111113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45938.660511111113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45938.660511111113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45938.660511111113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45938.660511111113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45938.660511111113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45938.660511111113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45938.660511111113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45938.660511111113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45938.660511111113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45938.660511111113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45938.660511111113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45938.660511111113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45938.660511111113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45938.660511111113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45938.660511111113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45938.660511111113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45938.660511111113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45938.660511111113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45938.660511111113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45938.660511111113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45938.660511111113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45938.660511111113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45938.660511111113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45938.660511111113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45938.660511111113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45938.660511111113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45938.660511111113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45938.660511111113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45938.660511111113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45938.660511111113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45938.660511111113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45938.660511111113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45938.660511111113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45938.660511111113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45938.660511111113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45938.660511111113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45938.660511111113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45938.660511111113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45938.660511111113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45938.660511111113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45938.660511111113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45938.660511111113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45938.660511111113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45938.660511111113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45938.660511111113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45938.660511111113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45938.660511111113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45938.660511111113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45938.660511111113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45938.660511111113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45938.660511111113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45938.660511111113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45938.660511111113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45938.660511111113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45938.660511111113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45938.660511111113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45938.660511111113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45938.660511111113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45938.660511111113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45938.660511111113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45938.660511111113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45938.660511111113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45938.660511111113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45938.660511111113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45938.660511111113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45938.660511111113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45938.660511111113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45938.660511111113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45938.660511111113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45938.660511111113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45938.660511111113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45938.660511111113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45938.660511111113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45938.660511111113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45938.660511111113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45938.660511111113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45938.660511111113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45938.660511111113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45938.660511111113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45938.660511111113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45938.660511111113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45938.660511111113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45938.660511111113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45938.660511111113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45938.660511111113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45938.660511111113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45938.660511111113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45938.660511111113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45938.660511111113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45938.660511111113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45938.660511111113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45938.660511111113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45938.660511111113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45938.660511111113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45938.660511111113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45938.660511111113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45938.660511111113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45938.660511111113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45938.660511111113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45938.660511111113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45938.660511111113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45938.660511111113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45938.660511111113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45938.660511111113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45938.660511111113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45938.660511111113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45938.660511111113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45938.660511111113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45938.660511111113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45938.660511111113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45938.660511111113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45938.660511111113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45938.660511111113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45938.660511111113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45938.660511111113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45938.660511111113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45938.660511111113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45938.660511111113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45938.660511111113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45938.660511111113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45938.660511111113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45938.660511111113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45938.660511111113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45938.660511111113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45938.660511111113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45938.660511111113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45938.660511111113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45938.660511111113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45938.660511111113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45938.660511111113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45938.660511111113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45938.660511111113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45938.660511111113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45938.660511111113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45938.660511111113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45938.660511111113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45938.660511111113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45938.660511111113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45938.660511111113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45938.660511111113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45938.660511111113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45938.660511111113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45938.660511111113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45938.660511111113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45938.660511111113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45938.660511111113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45938.660511111113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45938.660511111113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45938.660511111113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45938.660511111113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45938.660511111113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45938.660511111113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45938.660511111113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45938.660511111113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45938.660511111113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45938.660511111113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45938.660511111113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45938.660511111113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45938.660511111113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45938.660511111113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45938.660511111113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45938.660511111113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45938.660511111113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45938.660511111113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45938.660511111113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45938.660511111113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45938.660511111113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45938.660511111113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45938.660511111113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45938.660511111113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45938.660511111113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45938.660511111113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45938.660511111113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45938.660511111113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45938.660511111113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45938.660511111113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45938.660511111113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45938.660511111113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45938.660511111113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45938.660511111113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45938.660511111113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45938.660511111113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45938.660511111113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45938.660511111113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45938.660511111113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45938.660511111113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45938.660511111113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45938.660511111113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45938.660511111113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45938.660511111113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45938.660511111113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45938.660511111113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45938.660511111113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45938.660511111113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45938.660511111113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45938.660511111113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45938.660511111113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45938.660511111113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45938.660511111113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45938.660511111113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45938.660511111113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45938.660511111113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45938.660511111113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45938.660511111113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45938.660511111113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45938.660511111113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45938.660511111113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45938.660511111113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45938.660511111113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45938.660511111113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45938.660511111113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45938.660511111113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45938.660511111113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45938.660511111113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45938.660511111113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45938.660511111113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45938.660511111113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45938.660511111113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45938.660511111113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45938.660511111113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45938.660511111113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45938.660511111113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45938.660511111113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45938.660511111113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45938.660511111113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45938.660511111113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45938.660511111113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45938.660511111113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45938.660511111113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45938.660511111113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45938.660511111113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45938.660511111113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45938.660511111113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45938.660511111113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45938.660511111113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45938.660511111113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45938.660511111113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45938.660511111113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45938.660511111113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45938.660511111113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45938.660511111113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45938.660511111113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45938.660511111113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45938.660511111113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45938.660511111113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45938.660511111113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45938.660511111113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45938.660511111113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45938.660511111113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45938.660511111113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45938.660511111113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45938.660511111113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45938.660511111113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45938.660511111113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45938.660511111113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45938.660511111113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45938.660511111113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45938.660511111113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45938.660511111113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45938.660511111113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45938.660511111113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45938.660511111113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45938.660511111113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45938.660511111113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45938.660511111113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45938.660511111113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45938.660511111113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45938.660511111113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45938.660511111113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45938.660511111113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45938.660511111113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45938.660511111113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45938.660511111113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45938.660511111113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45938.660511111113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45938.660511111113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45938.660511111113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45938.660511111113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45938.660511111113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45938.660511111113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45938.660511111113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45938.660511111113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45938.660511111113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45938.660511111113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45938.660511111113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45938.660511111113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45938.660511111113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45938.660511111113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45938.660511111113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45938.660511111113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45938.660511111113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45938.660511111113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45938.660511111113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45938.660511111113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45938.660511111113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45938.660511111113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45938.660511111113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45938.660511111113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45938.660511111113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45938.660511111113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45938.660511111113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45938.660511111113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45938.660511111113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45938.660511111113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45938.660511111113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45938.660511111113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45938.660511111113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45938.660511111113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45938.660511111113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45938.660511111113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45938.660511111113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45938.660511111113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45938.660511111113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45938.660511111113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45938.660511111113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45938.660511111113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45938.660511111113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45938.660511111113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45938.660511111113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45938.660511111113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45938.660511111113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45938.660511111113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45938.660511111113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45938.660511111113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45938.660511111113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45938.660511111113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45938.660511111113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45938.660511111113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45938.660511111113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45938.660511111113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45938.660511111113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45938.660511111113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45938.660511111113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45938.660511111113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45938.660511111113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45938.660511111113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45938.660511111113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45938.660511111113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45938.660511111113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45938.660511111113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45938.660511111113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45938.660511111113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45938.660511111113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45938.660511111113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45938.660511111113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45938.660511111113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45938.660511111113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45938.660511111113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45938.660511111113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45938.660511111113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45938.660511111113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45938.660511111113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45938.660511111113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45938.660511111113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45938.660511111113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45938.660511111113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45938.660511111113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45938.660511111113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45938.660511111113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45938.660511111113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45938.660511111113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45938.660511111113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45938.660511111113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45938.660511111113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45938.660511111113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45938.660511111113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45938.660511111113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45938.660511111113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45938.660511111113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45938.660511111113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45938.660511111113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45938.660511111113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45938.660511111113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45938.660511111113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45938.660511111113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45938.660511111113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45938.660511111113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45938.660511111113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45938.660511111113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45938.660511111113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45938.660511111113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45938.660511111113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45938.660511111113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45938.660511111113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45938.660511111113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45938.660511111113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45938.660511111113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45938.660511111113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45938.660511111113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45938.660511111113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45938.660511111113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45938.660511111113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45938.660511111113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45938.660511111113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45938.660511111113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45938.660511111113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45938.660511111113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45938.660511111113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45938.660511111113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45938.660511111113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45938.660511111113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45938.660511111113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45938.660511111113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45938.660511111113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45938.660511111113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45938.660511111113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45938.660511111113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45938.660511111113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45938.660511111113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45938.660511111113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45938.660511111113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45938.660511111113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45938.660511111113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45938.660511111113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45938.660511111113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45938.660511111113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45938.660511111113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45938.660511111113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45938.660511111113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45938.660511111113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45938.660511111113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45938.660511111113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45938.660511111113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45938.660511111113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45938.660511111113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45938.660511111113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45938.660511111113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45938.660511111113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45938.660511111113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45938.660511111113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45938.660511111113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45938.660511111113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45938.660511111113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45938.660511111113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45938.660511111113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45938.660511111113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45938.660511111113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45938.660511111113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45938.660511111113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45938.660511111113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45938.660511111113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45938.660511111113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45938.660511111113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45938.660511111113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45938.660511111113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45938.660511111113</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235.17979351851682</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36082</v>
      </c>
      <c r="E3" s="130" t="s">
        <v>38964</v>
      </c>
      <c r="F3" s="131">
        <v>45938.605162037034</v>
      </c>
      <c r="G3" s="132">
        <f ca="1">IFERROR(NOW()-F3,"")</f>
        <v>5.5349074078549165E-2</v>
      </c>
      <c r="H3" s="131">
        <v>45938.599409722221</v>
      </c>
      <c r="I3" s="127" t="str">
        <f>IFERROR(VLOOKUP(D3,DB!A:F,6,0),"")</f>
        <v>Generator-SG</v>
      </c>
      <c r="J3" s="127" t="str">
        <f>IFERROR(VLOOKUP(D3,DB!A:G,7,0),"")</f>
        <v>Dead</v>
      </c>
      <c r="K3" s="134" t="s">
        <v>39057</v>
      </c>
      <c r="L3" s="129" t="str">
        <f>IFERROR(VLOOKUP(D3,DB!A:I,9,0),"")</f>
        <v>Latis</v>
      </c>
    </row>
    <row r="4" spans="1:16" ht="15" customHeight="1">
      <c r="A4" s="127"/>
      <c r="B4" s="127" t="str">
        <f>IFERROR(VLOOKUP(D4,DB!A:K,11,0),"")</f>
        <v/>
      </c>
      <c r="C4" s="128"/>
      <c r="D4" s="129"/>
      <c r="E4" s="130"/>
      <c r="F4" s="131"/>
      <c r="G4" s="132">
        <f ca="1">IFERROR(NOW()-F4,"")</f>
        <v>45938.660511111113</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45938.660511111113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45938.660511111113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45938.660511111113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45938.660511111113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45938.660511111113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45938.660511111113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45938.660511111113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45938.660511111113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45938.660511111113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45938.660511111113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45938.660511111113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45938.660511111113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45938.660511111113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45938.660511111113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45938.660511111113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45938.660511111113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45938.660511111113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45938.660511111113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45938.660511111113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45938.660511111113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45938.660511111113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45938.660511111113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45938.660511111113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45938.660511111113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45938.660511111113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45938.660511111113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45938.660511111113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45938.660511111113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45938.660511111113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45938.660511111113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45938.660511111113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45938.660511111113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45938.660511111113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45938.660511111113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45938.660511111113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45938.660511111113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45938.660511111113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45938.660511111113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45938.660511111113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45938.660511111113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45938.660511111113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45938.660511111113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45938.660511111113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45938.660511111113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45938.660511111113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45938.660511111113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45938.660511111113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45938.660511111113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45938.660511111113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45938.660511111113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45938.660511111113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45938.660511111113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45938.660511111113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45938.660511111113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45938.660511111113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45938.660511111113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45938.660511111113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45938.660511111113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45938.660511111113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45938.660511111113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45938.660511111113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45938.660511111113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45938.660511111113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45938.660511111113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45938.660511111113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45938.660511111113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45938.660511111113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45938.660511111113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45938.660511111113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45938.660511111113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45938.660511111113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45938.660511111113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45938.660511111113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45938.660511111113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45938.660511111113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45938.660511111113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45938.660511111113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45938.660511111113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45938.660511111113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45938.660511111113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45938.660511111113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45938.660511111113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45938.660511111113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45938.660511111113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45938.660511111113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45938.660511111113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45938.660511111113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45938.660511111113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45938.660511111113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45938.660511111113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45938.660511111113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45938.660511111113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45938.660511111113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45938.660511111113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45938.660511111113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45938.660511111113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45938.660511111113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45938.660511111113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45938.660511111113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45938.660511111113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45938.660511111113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45938.660511111113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45938.660511111113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45938.660511111113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45938.660511111113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45938.660511111113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45938.660511111113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45938.660511111113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45938.660511111113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45938.660511111113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45938.660511111113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45938.660511111113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45938.660511111113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45938.660511111113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45938.660511111113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45938.660511111113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45938.660511111113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45938.660511111113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45938.660511111113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45938.660511111113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45938.660511111113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45938.660511111113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45938.660511111113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45938.660511111113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45938.660511111113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45938.660511111113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45938.660511111113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45938.660511111113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45938.660511111113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45938.660511111113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45938.660511111113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45938.660511111113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45938.660511111113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45938.660511111113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45938.660511111113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45938.660511111113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45938.660511111113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45938.660511111113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45938.660511111113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45938.660511111113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45938.660511111113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45938.660511111113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45938.660511111113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45938.660511111113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45938.660511111113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45938.660511111113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45938.660511111113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45938.660511111113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45938.660511111113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45938.660511111113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45938.660511111113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45938.660511111113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45938.660511111113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45938.660511111113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45938.660511111113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45938.660511111113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45938.660511111113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45938.660511111113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45938.660511111113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45938.660511111113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45938.660511111113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45938.660511111113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45938.660511111113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45938.660511111113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45938.660511111113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45938.660511111113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45938.660511111113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45938.660511111113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45938.660511111113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45938.660511111113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45938.660511111113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45938.660511111113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45938.660511111113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45938.660511111113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45938.660511111113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45938.660511111113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45938.660511111113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45938.660511111113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45938.660511111113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45938.660511111113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45938.660511111113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45938.660511111113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45938.660511111113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45938.660511111113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45938.660511111113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45938.660511111113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45938.660511111113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45938.660511111113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45938.660511111113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45938.660511111113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45938.660511111113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45938.660511111113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45938.660511111113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45938.660511111113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45938.660511111113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45938.660511111113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45938.660511111113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45938.660511111113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45938.660511111113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45938.660511111113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45938.660511111113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45938.660511111113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45938.660511111113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45938.660511111113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45938.660511111113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45938.660511111113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45938.660511111113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45938.660511111113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45938.660511111113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45938.660511111113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45938.660511111113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45938.660511111113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45938.660511111113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45938.660511111113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45938.660511111113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45938.660511111113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45938.660511111113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45938.660511111113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45938.660511111113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45938.660511111113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45938.660511111113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45938.660511111113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45938.660511111113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45938.660511111113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45938.660511111113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45938.660511111113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45938.660511111113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45938.660511111113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45938.660511111113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45938.660511111113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45938.660511111113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45938.660511111113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45938.660511111113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45938.660511111113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45938.660511111113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45938.660511111113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45938.660511111113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45938.660511111113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45938.660511111113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45938.660511111113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45938.660511111113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45938.660511111113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45938.660511111113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45938.660511111113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45938.660511111113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45938.660511111113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45938.660511111113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45938.660511111113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45938.660511111113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45938.660511111113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45938.660511111113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45938.660511111113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45938.660511111113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45938.660511111113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45938.660511111113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45938.660511111113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45938.660511111113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45938.660511111113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45938.660511111113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45938.660511111113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45938.660511111113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45938.660511111113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45938.660511111113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45938.660511111113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45938.660511111113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45938.660511111113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45938.660511111113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45938.660511111113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45938.660511111113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45938.660511111113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45938.660511111113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45938.660511111113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45938.660511111113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45938.660511111113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45938.660511111113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45938.660511111113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45938.660511111113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45938.660511111113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45938.660511111113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45938.660511111113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45938.660511111113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45938.660511111113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45938.660511111113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45938.660511111113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45938.660511111113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45938.660511111113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45938.660511111113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45938.660511111113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45938.660511111113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45938.660511111113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45938.660511111113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45938.660511111113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45938.660511111113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45938.660511111113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45938.660511111113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45938.660511111113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45938.660511111113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45938.660511111113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45938.660511111113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45938.660511111113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45938.660511111113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45938.660511111113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45938.660511111113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45938.660511111113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45938.660511111113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45938.660511111113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45938.660511111113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45938.660511111113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45938.660511111113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45938.660511111113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45938.660511111113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45938.660511111113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45938.660511111113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45938.660511111113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45938.660511111113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45938.660511111113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45938.660511111113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45938.660511111113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45938.660511111113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45938.660511111113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45938.660511111113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45938.660511111113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45938.660511111113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45938.660511111113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45938.660511111113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45938.660511111113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45938.660511111113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45938.660511111113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45938.660511111113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45938.660511111113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45938.660511111113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45938.660511111113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45938.660511111113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45938.660511111113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45938.660511111113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45938.660511111113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45938.660511111113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45938.660511111113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45938.660511111113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45938.660511111113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45938.660511111113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45938.660511111113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45938.660511111113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45938.660511111113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45938.660511111113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45938.660511111113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45938.660511111113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45938.660511111113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45938.660511111113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45938.660511111113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45938.660511111113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45938.660511111113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45938.660511111113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45938.660511111113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45938.660511111113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45938.660511111113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45938.660511111113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45938.660511111113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45938.660511111113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45938.660511111113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45938.660511111113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45938.660511111113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45938.660511111113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45938.660511111113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45938.660511111113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45938.660511111113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45938.660511111113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45938.660511111113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45938.660511111113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45938.660511111113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45938.660511111113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45938.660511111113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45938.660511111113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45938.660511111113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45938.660511111113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45938.660511111113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45938.660511111113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45938.660511111113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45938.660511111113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45938.660511111113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45938.660511111113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45938.660511111113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45938.660511111113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45938.660511111113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45938.660511111113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45938.660511111113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45938.660511111113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45938.660511111113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45938.660511111113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45938.660511111113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45938.660511111113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45938.660511111113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45938.660511111113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45938.660511111113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45938.660511111113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45938.660511111113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45938.660511111113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45938.660511111113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45938.660511111113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45938.660511111113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45938.660511111113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45938.660511111113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45938.660511111113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45938.660511111113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45938.660511111113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45938.660511111113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45938.660511111113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45938.660511111113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45938.660511111113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45938.660511111113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45938.660511111113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45938.660511111113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45938.660511111113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45938.660511111113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45938.660511111113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45938.660511111113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45938.660511111113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45938.660511111113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45938.660511111113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45938.660511111113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45938.660511111113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45938.660511111113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45938.660511111113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45938.660511111113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45938.660511111113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45938.660511111113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45938.660511111113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45938.660511111113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45938.660511111113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45938.660511111113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45938.660511111113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45938.660511111113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45938.660511111113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45938.660511111113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45938.660511111113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45938.660511111113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45938.660511111113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45938.660511111113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45938.660511111113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45938.660511111113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45938.660511111113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45938.660511111113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45938.660511111113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45938.660511111113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45938.660511111113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45938.660511111113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45938.660511111113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45938.660511111113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45938.660511111113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45938.660511111113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45938.660511111113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45938.660511111113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45938.660511111113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45938.660511111113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45938.660511111113</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45938.660511111113</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45938.660511111113</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45938.660511111113</v>
      </c>
      <c r="H462" s="131"/>
      <c r="I462" s="127" t="str">
        <f>IFERROR(VLOOKUP(D462,DB!A:F,6,0),"")</f>
        <v/>
      </c>
      <c r="J462" s="127" t="str">
        <f>IFERROR(VLOOKUP(D462,DB!A:G,7,0),"")</f>
        <v/>
      </c>
      <c r="K462" s="134"/>
      <c r="L462" s="129" t="str">
        <f>IFERROR(VLOOKUP(D462,DB!A:I,9,0),"")</f>
        <v/>
      </c>
    </row>
    <row r="463" spans="1:12" ht="15" customHeight="1">
      <c r="A463" s="135"/>
      <c r="B463" s="135" t="str">
        <f>IFERROR(VLOOKUP(D463,DB!A:K,11,0),"")</f>
        <v/>
      </c>
      <c r="C463" s="136"/>
      <c r="D463" s="137"/>
      <c r="E463" s="138"/>
      <c r="F463" s="139"/>
      <c r="G463" s="140">
        <f ca="1">IFERROR(NOW()-F463,"")</f>
        <v>45938.660511111113</v>
      </c>
      <c r="H463" s="139"/>
      <c r="I463" s="135" t="str">
        <f>IFERROR(VLOOKUP(D463,DB!A:F,6,0),"")</f>
        <v/>
      </c>
      <c r="J463" s="135" t="str">
        <f>IFERROR(VLOOKUP(D463,DB!A:G,7,0),"")</f>
        <v/>
      </c>
      <c r="K463" s="141"/>
      <c r="L463" s="137" t="str">
        <f>IFERROR(VLOOKUP(D463,DB!A:I,9,0),"")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46.828450925924699</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39">
        <f ca="1">IFERROR(NOW()-F3,"-")</f>
        <v>12.471633796296373</v>
      </c>
      <c r="H3" s="38">
        <v>45926.158159722225</v>
      </c>
      <c r="I3" s="37" t="str">
        <f>IFERROR(VLOOKUP(D3,DB!A:F,6,0),"")</f>
        <v>SCECO</v>
      </c>
      <c r="J3" s="37" t="str">
        <f>IFERROR(VLOOKUP(D3,DB!A:G,7,0),"")</f>
        <v>Good</v>
      </c>
      <c r="K3" s="37" t="s">
        <v>39061</v>
      </c>
      <c r="L3" s="37" t="str">
        <f>IFERROR(VLOOKUP(D3,DB!A:I,9,0),"")</f>
        <v>Latis</v>
      </c>
      <c r="M3" s="125"/>
    </row>
    <row r="4" spans="1:13" ht="15">
      <c r="A4" s="37" t="s">
        <v>39062</v>
      </c>
      <c r="B4" s="37" t="str">
        <f>IFERROR(VLOOKUP(D4,DB!A:K,11,0),"")</f>
        <v>R5</v>
      </c>
      <c r="C4" s="37">
        <v>1</v>
      </c>
      <c r="D4" s="37" t="s">
        <v>35354</v>
      </c>
      <c r="E4" s="37" t="s">
        <v>39043</v>
      </c>
      <c r="F4" s="38" t="s">
        <v>24</v>
      </c>
      <c r="G4" s="39" t="str">
        <f ca="1">IFERROR(NOW()-F4,"-")</f>
        <v>-</v>
      </c>
      <c r="H4" s="38">
        <v>45891.795057870368</v>
      </c>
      <c r="I4" s="37" t="str">
        <f>IFERROR(VLOOKUP(D4,DB!A:F,6,0),"")</f>
        <v>Generator-SG</v>
      </c>
      <c r="J4" s="37" t="str">
        <f>IFERROR(VLOOKUP(D4,DB!A:G,7,0),"")</f>
        <v>Vandalized</v>
      </c>
      <c r="K4" s="37" t="s">
        <v>39063</v>
      </c>
      <c r="L4" s="37" t="str">
        <f>IFERROR(VLOOKUP(D4,DB!A:I,9,0),"")</f>
        <v>Latis</v>
      </c>
      <c r="M4" s="125"/>
    </row>
    <row r="5" spans="1:13" ht="15">
      <c r="A5" s="37"/>
      <c r="B5" s="37" t="str">
        <f>IFERROR(VLOOKUP(D5,DB!A:K,11,0),"")</f>
        <v/>
      </c>
      <c r="C5" s="37"/>
      <c r="D5" s="37"/>
      <c r="E5" s="37"/>
      <c r="F5" s="38"/>
      <c r="G5" s="39">
        <f ca="1">IFERROR(NOW()-F5,"-")</f>
        <v>45938.660511111113</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45938.660511111113</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45938.660511111113</v>
      </c>
      <c r="H7" s="38"/>
      <c r="I7" s="37" t="str">
        <f>IFERROR(VLOOKUP(D7,DB!A:F,6,0),"")</f>
        <v/>
      </c>
      <c r="J7" s="37" t="str">
        <f>IFERROR(VLOOKUP(D7,DB!A:G,7,0),"")</f>
        <v/>
      </c>
      <c r="K7" s="37"/>
      <c r="L7" s="37" t="str">
        <f>IFERROR(VLOOKUP(D7,DB!A:I,9,0),"")</f>
        <v/>
      </c>
      <c r="M7" s="125"/>
    </row>
    <row r="8" spans="1:13" ht="15">
      <c r="A8" s="84"/>
      <c r="B8" s="84" t="str">
        <f>IFERROR(VLOOKUP(D8,DB!A:K,11,0),"")</f>
        <v/>
      </c>
      <c r="C8" s="84"/>
      <c r="D8" s="84"/>
      <c r="E8" s="84"/>
      <c r="F8" s="123"/>
      <c r="G8" s="124">
        <f ca="1">IFERROR(NOW()-F8,"-")</f>
        <v>45938.660511111113</v>
      </c>
      <c r="H8" s="123"/>
      <c r="I8" s="84" t="str">
        <f>IFERROR(VLOOKUP(D8,DB!A:F,6,0),"")</f>
        <v/>
      </c>
      <c r="J8" s="84" t="str">
        <f>IFERROR(VLOOKUP(D8,DB!A:G,7,0),"")</f>
        <v/>
      </c>
      <c r="K8" s="84"/>
      <c r="L8" s="84" t="str">
        <f>IFERROR(VLOOKUP(D8,DB!A:I,9,0),"")</f>
        <v/>
      </c>
      <c r="M8" s="125"/>
    </row>
    <row r="9" spans="1:13" ht="15">
      <c r="A9" s="84"/>
      <c r="B9" s="84" t="str">
        <f>IFERROR(VLOOKUP(D9,DB!A:K,11,0),"")</f>
        <v/>
      </c>
      <c r="C9" s="84"/>
      <c r="D9" s="84"/>
      <c r="E9" s="84"/>
      <c r="F9" s="123"/>
      <c r="G9" s="124">
        <f ca="1">IFERROR(NOW()-F9,"-")</f>
        <v>45938.660511111113</v>
      </c>
      <c r="H9" s="123"/>
      <c r="I9" s="84" t="str">
        <f>IFERROR(VLOOKUP(D9,DB!A:F,6,0),"")</f>
        <v/>
      </c>
      <c r="J9" s="84" t="str">
        <f>IFERROR(VLOOKUP(D9,DB!A:G,7,0),"")</f>
        <v/>
      </c>
      <c r="K9" s="84"/>
      <c r="L9" s="84" t="str">
        <f>IFERROR(VLOOKUP(D9,DB!A:I,9,0),"")</f>
        <v/>
      </c>
    </row>
    <row r="10" spans="1:13" ht="15">
      <c r="A10" s="37"/>
      <c r="B10" s="37" t="str">
        <f>IFERROR(VLOOKUP(D10,DB!A:K,11,0),"")</f>
        <v/>
      </c>
      <c r="C10" s="37"/>
      <c r="D10" s="37"/>
      <c r="E10" s="37"/>
      <c r="F10" s="38"/>
      <c r="G10" s="39">
        <f ca="1">IFERROR(NOW()-F10,"-")</f>
        <v>45938.660511111113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45938.660511111113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45938.660511111113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45938.660511111113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45938.660511111113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45938.660511111113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45938.660511111113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45938.660511111113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45938.660511111113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45938.660511111113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45938.660511111113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45938.660511111113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45938.660511111113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45938.660511111113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45938.660511111113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45938.660511111113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45938.660511111113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45938.660511111113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45938.660511111113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45938.660511111113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45938.660511111113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45938.660511111113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45938.660511111113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45938.660511111113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45938.660511111113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45938.660511111113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45938.660511111113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45938.660511111113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45938.660511111113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45938.660511111113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45938.660511111113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45938.660511111113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45938.660511111113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45938.660511111113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45938.660511111113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45938.660511111113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45938.660511111113</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ca="1">IFERROR(NOW()-F47,"-")</f>
        <v>45938.660511111113</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ca="1">IFERROR(NOW()-F48,"-")</f>
        <v>45938.660511111113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45938.660511111113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45938.660511111113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45938.660511111113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45938.660511111113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45938.660511111113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45938.660511111113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45938.660511111113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45938.660511111113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45938.660511111113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45938.660511111113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45938.660511111113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45938.660511111113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45938.660511111113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45938.660511111113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45938.660511111113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45938.660511111113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45938.660511111113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45938.660511111113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45938.660511111113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45938.660511111113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45938.660511111113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45938.660511111113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45938.660511111113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45938.660511111113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45938.660511111113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45938.660511111113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45938.660511111113</v>
      </c>
      <c r="H75" s="38"/>
      <c r="I75" s="37" t="str">
        <f>IFERROR(VLOOKUP(D75,DB!A:F,6,0),"")</f>
        <v/>
      </c>
      <c r="J75" s="37" t="str">
        <f>IFERROR(VLOOKUP(D75,DB!A:G,7,0),"")</f>
        <v/>
      </c>
      <c r="K75" s="37"/>
      <c r="L75" s="37" t="str">
        <f>IFERROR(VLOOKUP(D75,DB!A:I,9,0),"")</f>
        <v/>
      </c>
    </row>
    <row r="76" spans="1:12" ht="15">
      <c r="A76" s="84"/>
      <c r="B76" s="84" t="str">
        <f>IFERROR(VLOOKUP(D76,DB!A:K,11,0),"")</f>
        <v/>
      </c>
      <c r="C76" s="84"/>
      <c r="D76" s="84"/>
      <c r="E76" s="84"/>
      <c r="F76" s="123"/>
      <c r="G76" s="124">
        <f ca="1">IFERROR(NOW()-F76,"-")</f>
        <v>45938.660511111113</v>
      </c>
      <c r="H76" s="123"/>
      <c r="I76" s="84" t="str">
        <f>IFERROR(VLOOKUP(D76,DB!A:F,6,0),"")</f>
        <v/>
      </c>
      <c r="J76" s="84" t="str">
        <f>IFERROR(VLOOKUP(D76,DB!A:G,7,0),"")</f>
        <v/>
      </c>
      <c r="K76" s="84"/>
      <c r="L76" s="84" t="str">
        <f>IFERROR(VLOOKUP(D76,DB!A:I,9,0),"")</f>
        <v/>
      </c>
    </row>
    <row r="77" spans="1:12" ht="15">
      <c r="A77" s="37"/>
      <c r="B77" s="37" t="str">
        <f>IFERROR(VLOOKUP(D77,DB!A:K,11,0),"")</f>
        <v/>
      </c>
      <c r="C77" s="37"/>
      <c r="D77" s="37"/>
      <c r="E77" s="37"/>
      <c r="F77" s="38"/>
      <c r="G77" s="39">
        <f ca="1">IFERROR(NOW()-F77,"-")</f>
        <v>45938.660511111113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45938.660511111113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45938.660511111113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45938.660511111113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45938.660511111113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45938.660511111113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45938.660511111113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45938.660511111113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45938.660511111113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45938.660511111113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45938.660511111113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45938.660511111113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45938.660511111113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45938.660511111113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45938.660511111113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45938.660511111113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45938.660511111113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45938.660511111113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45938.660511111113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45938.660511111113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45938.660511111113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45938.660511111113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45938.660511111113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45938.660511111113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45938.660511111113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45938.660511111113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45938.660511111113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45938.660511111113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45938.660511111113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45938.660511111113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45938.660511111113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45938.660511111113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45938.660511111113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45938.660511111113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45938.660511111113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45938.660511111113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45938.660511111113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45938.660511111113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45938.660511111113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45938.660511111113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45938.660511111113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45938.660511111113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45938.660511111113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45938.660511111113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45938.660511111113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45938.660511111113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45938.660511111113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45938.660511111113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45938.660511111113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45938.660511111113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45938.660511111113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45938.660511111113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45938.660511111113</v>
      </c>
      <c r="H129" s="38"/>
      <c r="I129" s="37" t="str">
        <f>IFERROR(VLOOKUP(D129,DB!A:F,6,0),"")</f>
        <v/>
      </c>
      <c r="J129" s="37" t="str">
        <f>IFERROR(VLOOKUP(D129,DB!A:G,7,0),"")</f>
        <v/>
      </c>
      <c r="K129" s="37"/>
      <c r="L129" s="37" t="str">
        <f>IFERROR(VLOOKUP(D129,DB!A:I,9,0),"")</f>
        <v/>
      </c>
    </row>
    <row r="130" spans="1:12" ht="15">
      <c r="A130" s="84"/>
      <c r="B130" s="84" t="str">
        <f>IFERROR(VLOOKUP(D130,DB!A:K,11,0),"")</f>
        <v/>
      </c>
      <c r="C130" s="84"/>
      <c r="D130" s="84"/>
      <c r="E130" s="84"/>
      <c r="F130" s="123"/>
      <c r="G130" s="124">
        <f ca="1">IFERROR(NOW()-F130,"-")</f>
        <v>45938.660511111113</v>
      </c>
      <c r="H130" s="123"/>
      <c r="I130" s="84" t="str">
        <f>IFERROR(VLOOKUP(D130,DB!A:F,6,0),"")</f>
        <v/>
      </c>
      <c r="J130" s="84" t="str">
        <f>IFERROR(VLOOKUP(D130,DB!A:G,7,0),"")</f>
        <v/>
      </c>
      <c r="K130" s="84"/>
      <c r="L130" s="84" t="str">
        <f>IFERROR(VLOOKUP(D130,DB!A:I,9,0),"")</f>
        <v/>
      </c>
    </row>
    <row r="131" spans="1:12" ht="15"/>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400" ht="15"/>
    <row r="401" ht="15"/>
    <row r="402" ht="15"/>
    <row r="403" ht="15"/>
    <row r="404" ht="15"/>
    <row r="405"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5" ht="15"/>
    <row r="456" ht="15"/>
    <row r="457" ht="15"/>
    <row r="458" ht="15"/>
    <row r="460" ht="15"/>
    <row r="461" ht="15"/>
    <row r="462" ht="15"/>
    <row r="465" ht="15"/>
    <row r="466" ht="15"/>
    <row r="467" ht="15"/>
    <row r="468"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2" ht="15"/>
    <row r="783" ht="15"/>
    <row r="784" ht="15"/>
    <row r="785" ht="15"/>
    <row r="789" ht="15"/>
    <row r="790" ht="15"/>
    <row r="800" ht="15"/>
    <row r="805" ht="15"/>
    <row r="816" ht="15"/>
    <row r="817" ht="15"/>
    <row r="824" ht="15"/>
    <row r="825" ht="15"/>
    <row r="829" ht="15"/>
    <row r="830" ht="15"/>
    <row r="831" ht="15"/>
    <row r="838" ht="15"/>
    <row r="839" ht="15"/>
    <row r="840" ht="15"/>
    <row r="841" ht="15"/>
    <row r="843" ht="15"/>
    <row r="844" ht="15"/>
    <row r="845" ht="15"/>
    <row r="848" ht="15"/>
    <row r="849" ht="15"/>
    <row r="850" ht="15"/>
    <row r="851" ht="15"/>
    <row r="853" ht="15"/>
    <row r="854" ht="15"/>
    <row r="855" ht="15"/>
    <row r="856" ht="15"/>
    <row r="857" ht="15"/>
    <row r="858" ht="15"/>
    <row r="860" ht="15"/>
    <row r="861" ht="15"/>
    <row r="863" ht="15"/>
    <row r="864" ht="15"/>
    <row r="866" ht="15"/>
    <row r="867" ht="15"/>
    <row r="868" ht="15"/>
    <row r="870" ht="15"/>
    <row r="871" ht="15"/>
    <row r="872" ht="15"/>
    <row r="873" ht="15"/>
    <row r="874" ht="15"/>
    <row r="878" ht="15"/>
    <row r="879" ht="15"/>
    <row r="880" ht="15"/>
    <row r="881" ht="15"/>
    <row r="884" ht="15"/>
    <row r="885" ht="15"/>
    <row r="888" ht="15"/>
    <row r="929" ht="15"/>
    <row r="930" ht="15"/>
    <row r="933" ht="15"/>
    <row r="934" ht="15"/>
    <row r="941" ht="15"/>
    <row r="942" ht="15"/>
    <row r="945" ht="15"/>
    <row r="947" ht="15"/>
    <row r="949" ht="15"/>
    <row r="950" ht="15"/>
    <row r="951" ht="15"/>
    <row r="954" ht="15"/>
    <row r="955" ht="15"/>
    <row r="957" ht="15"/>
    <row r="960" ht="15"/>
    <row r="961" ht="15"/>
    <row r="963" ht="15"/>
    <row r="964" ht="15"/>
    <row r="965" ht="15"/>
    <row r="966" ht="15"/>
    <row r="967" ht="15"/>
    <row r="970" ht="15"/>
    <row r="971" ht="15"/>
    <row r="972" ht="15"/>
    <row r="973" ht="15"/>
    <row r="974" ht="15"/>
    <row r="975" ht="15"/>
    <row r="977" ht="15"/>
    <row r="979" ht="15"/>
    <row r="981" ht="15"/>
    <row r="982" ht="15"/>
    <row r="983" ht="15"/>
    <row r="985" ht="15"/>
    <row r="986" ht="15"/>
    <row r="987" ht="15"/>
    <row r="988" ht="15"/>
    <row r="989" ht="15"/>
    <row r="990" ht="15"/>
    <row r="991" ht="15"/>
    <row r="993" ht="15"/>
    <row r="994" ht="15"/>
    <row r="995" ht="15"/>
    <row r="1000" ht="15"/>
    <row r="1001" ht="15"/>
    <row r="1005" ht="15"/>
    <row r="1006" ht="15"/>
    <row r="1007" ht="15"/>
    <row r="1010" ht="15"/>
    <row r="1012" ht="15"/>
    <row r="1016" ht="15"/>
    <row r="1020" ht="15"/>
    <row r="1026" ht="15"/>
    <row r="1027" ht="15"/>
    <row r="1029" ht="15"/>
    <row r="1030" ht="15"/>
    <row r="1032" ht="15"/>
    <row r="1035" ht="15"/>
    <row r="1036" ht="15"/>
    <row r="1038" ht="15"/>
    <row r="1040" ht="15"/>
    <row r="1042" ht="15"/>
    <row r="1044" ht="15"/>
    <row r="1045" ht="15"/>
    <row r="1046" ht="15"/>
    <row r="1048" ht="15"/>
    <row r="1049" ht="15"/>
    <row r="1050" ht="15"/>
    <row r="1051" ht="15"/>
    <row r="1054" ht="15"/>
    <row r="1228" ht="15"/>
    <row r="1229" ht="15"/>
    <row r="1239" ht="15"/>
    <row r="1240" ht="15"/>
    <row r="1241" ht="15"/>
    <row r="1247" ht="15"/>
    <row r="1248" ht="15"/>
    <row r="1249" ht="15"/>
    <row r="1250" ht="15"/>
    <row r="1252" ht="15"/>
    <row r="1255" ht="15"/>
    <row r="1256" ht="15"/>
    <row r="1257" ht="15"/>
    <row r="1258" ht="15"/>
    <row r="1260" ht="15"/>
    <row r="1261" ht="15"/>
    <row r="1263" ht="15"/>
    <row r="1264" ht="15"/>
    <row r="1265" ht="15"/>
    <row r="1266" ht="15"/>
    <row r="1268" ht="15"/>
    <row r="1269" ht="15"/>
    <row r="1270" ht="15"/>
    <row r="1273" ht="15"/>
    <row r="1274" ht="15"/>
    <row r="1277" ht="15"/>
    <row r="1278" ht="15"/>
    <row r="1279" ht="15"/>
    <row r="1280" ht="15"/>
    <row r="1281" ht="15"/>
    <row r="1282" ht="15"/>
    <row r="1283" ht="15"/>
    <row r="1284" ht="15"/>
    <row r="1286" ht="15"/>
    <row r="1288" ht="15"/>
    <row r="1289" ht="15"/>
    <row r="1290" ht="15"/>
    <row r="1293" ht="15"/>
    <row r="1303" ht="15"/>
    <row r="1306" ht="15"/>
    <row r="1307" ht="15"/>
    <row r="1311" ht="15"/>
    <row r="1315" ht="15"/>
    <row r="1318" ht="15"/>
    <row r="1320" ht="15"/>
    <row r="1321" ht="15"/>
    <row r="1324" ht="15"/>
    <row r="1326" ht="15"/>
    <row r="1329" ht="15"/>
    <row r="1330" ht="15"/>
    <row r="1331" ht="15"/>
    <row r="1333" ht="15"/>
    <row r="1335" ht="15"/>
    <row r="1336" ht="15"/>
    <row r="1337" ht="15"/>
    <row r="1341" ht="15"/>
    <row r="1342" ht="15"/>
    <row r="1343" ht="15"/>
    <row r="1345" ht="15"/>
    <row r="1346" ht="15"/>
    <row r="1347" ht="15"/>
    <row r="1348" ht="15"/>
    <row r="1350" ht="15"/>
    <row r="1361" ht="15"/>
    <row r="1363" ht="15"/>
    <row r="1364" ht="15"/>
    <row r="1365" ht="15"/>
    <row r="1366" ht="15"/>
    <row r="1367" ht="15"/>
    <row r="1368" ht="15"/>
    <row r="1369" ht="15"/>
    <row r="1370" ht="15"/>
    <row r="1371" ht="15"/>
    <row r="1372" ht="15"/>
    <row r="1373" ht="15"/>
    <row r="1374" ht="15"/>
    <row r="1375" ht="15"/>
    <row r="1376" ht="15"/>
  </sheetData>
  <dataValidations count="2">
    <dataValidation allowBlank="1" showInputMessage="1" showErrorMessage="1" sqref="E1" xr:uid="{920C6338-E771-4DAE-8C89-92A9093EA4DE}"/>
    <dataValidation type="list" allowBlank="1" showInputMessage="1" showErrorMessage="1" sqref="E2:E1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3"/>
  <sheetViews>
    <sheetView tabSelected="1" workbookViewId="0">
      <selection activeCell="K9" sqref="K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11.887663888890529</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45938.660511111113</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4.7795388888916932</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3.7182657407392981</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39065</v>
      </c>
      <c r="F6" s="155"/>
      <c r="G6" s="152">
        <f ca="1">IFERROR(NOW()-F6,"-")</f>
        <v>45938.660511111113</v>
      </c>
      <c r="H6" s="155">
        <v>45937.667847222219</v>
      </c>
      <c r="I6" s="150" t="str">
        <f>IFERROR(VLOOKUP(D6,DB!A:F,6,0),"")</f>
        <v>SCECO</v>
      </c>
      <c r="J6" s="150" t="str">
        <f>IFERROR(VLOOKUP(D6,DB!A:G,7,0),"")</f>
        <v>Weak</v>
      </c>
      <c r="K6" s="156" t="s">
        <v>39070</v>
      </c>
      <c r="L6" s="150" t="str">
        <f>IFERROR(VLOOKUP(D6,DB!A:I,9,0),"")</f>
        <v>Latis</v>
      </c>
    </row>
    <row r="7" spans="1:16383" ht="31.5" customHeight="1">
      <c r="A7" s="161" t="s">
        <v>39071</v>
      </c>
      <c r="B7" s="161" t="str">
        <f>IFERROR(VLOOKUP(D7,DB!A:K,11,0),"")</f>
        <v>R6</v>
      </c>
      <c r="C7" s="161">
        <v>3</v>
      </c>
      <c r="D7" s="161" t="s">
        <v>32951</v>
      </c>
      <c r="E7" s="161" t="s">
        <v>38964</v>
      </c>
      <c r="F7" s="161">
        <v>45938.593113425923</v>
      </c>
      <c r="G7" s="161">
        <f ca="1">IFERROR(NOW()-F7,"-")</f>
        <v>6.7397685190371703E-2</v>
      </c>
      <c r="H7" s="161">
        <v>45938.565011574072</v>
      </c>
      <c r="I7" s="161" t="str">
        <f>IFERROR(VLOOKUP(D7,DB!A:F,6,0),"")</f>
        <v>SCECO</v>
      </c>
      <c r="J7" s="161" t="str">
        <f>IFERROR(VLOOKUP(D7,DB!A:G,7,0),"")</f>
        <v>Dead+No BB Design</v>
      </c>
      <c r="K7" s="161" t="s">
        <v>39072</v>
      </c>
      <c r="L7" s="161" t="str">
        <f>IFERROR(VLOOKUP(D7,DB!A:I,9,0),"")</f>
        <v>Latis</v>
      </c>
    </row>
    <row r="8" spans="1:16383" ht="31.5" customHeight="1">
      <c r="A8" s="161" t="s">
        <v>39073</v>
      </c>
      <c r="B8" s="161" t="str">
        <f>IFERROR(VLOOKUP(D8,DB!A:K,11,0),"")</f>
        <v>R6</v>
      </c>
      <c r="C8" s="161">
        <v>1</v>
      </c>
      <c r="D8" s="161" t="s">
        <v>33325</v>
      </c>
      <c r="E8" s="161" t="s">
        <v>38964</v>
      </c>
      <c r="F8" s="161">
        <v>45938.637037037035</v>
      </c>
      <c r="G8" s="161">
        <f ca="1">IFERROR(NOW()-F8,"-")</f>
        <v>2.3474074077967089E-2</v>
      </c>
      <c r="H8" s="161">
        <v>45938.631354166668</v>
      </c>
      <c r="I8" s="161" t="str">
        <f>IFERROR(VLOOKUP(D8,DB!A:F,6,0),"")</f>
        <v>Generator-SG</v>
      </c>
      <c r="J8" s="161" t="str">
        <f>IFERROR(VLOOKUP(D8,DB!A:G,7,0),"")</f>
        <v>Vandalized</v>
      </c>
      <c r="K8" s="161" t="s">
        <v>39074</v>
      </c>
      <c r="L8" s="161" t="str">
        <f>IFERROR(VLOOKUP(D8,DB!A:I,9,0),"")</f>
        <v>Latis</v>
      </c>
    </row>
    <row r="9" spans="1:16383" ht="31.5" customHeight="1">
      <c r="A9" s="161"/>
      <c r="B9" s="161" t="str">
        <f>IFERROR(VLOOKUP(D9,DB!A:K,11,0),"")</f>
        <v/>
      </c>
      <c r="C9" s="161"/>
      <c r="D9" s="161"/>
      <c r="E9" s="161"/>
      <c r="F9" s="161"/>
      <c r="G9" s="161">
        <f ca="1">IFERROR(NOW()-F9,"-")</f>
        <v>45938.660511111113</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1"/>
      <c r="E10" s="161"/>
      <c r="F10" s="161"/>
      <c r="G10" s="161">
        <f ca="1">IFERROR(NOW()-F10,"-")</f>
        <v>45938.660511111113</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1"/>
      <c r="E11" s="161"/>
      <c r="F11" s="161"/>
      <c r="G11" s="161">
        <f ca="1">IFERROR(NOW()-F11,"-")</f>
        <v>45938.660511111113</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1"/>
      <c r="E12" s="161"/>
      <c r="F12" s="161"/>
      <c r="G12" s="161">
        <f ca="1">IFERROR(NOW()-F12,"-")</f>
        <v>45938.660511111113</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0"/>
      <c r="E13" s="161"/>
      <c r="F13" s="161"/>
      <c r="G13" s="161">
        <f ca="1">IFERROR(NOW()-F13,"-")</f>
        <v>45938.660511111113</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61">
        <f ca="1">IFERROR(NOW()-F14,"-")</f>
        <v>45938.660511111113</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61">
        <f ca="1">IFERROR(NOW()-F15,"-")</f>
        <v>45938.660511111113</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61">
        <f ca="1">IFERROR(NOW()-F16,"-")</f>
        <v>45938.660511111113</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61">
        <f ca="1">IFERROR(NOW()-F17,"-")</f>
        <v>45938.660511111113</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61">
        <f ca="1">IFERROR(NOW()-F18,"-")</f>
        <v>45938.660511111113</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61">
        <f ca="1">IFERROR(NOW()-F19,"-")</f>
        <v>45938.660511111113</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61">
        <f ca="1">IFERROR(NOW()-F20,"-")</f>
        <v>45938.660511111113</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61">
        <f ca="1">IFERROR(NOW()-F21,"-")</f>
        <v>45938.660511111113</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61">
        <f ca="1">IFERROR(NOW()-F22,"-")</f>
        <v>45938.660511111113</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61">
        <f ca="1">IFERROR(NOW()-F23,"-")</f>
        <v>45938.660511111113</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61">
        <f ca="1">IFERROR(NOW()-F24,"-")</f>
        <v>45938.660511111113</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61">
        <f ca="1">IFERROR(NOW()-F25,"-")</f>
        <v>45938.660511111113</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61">
        <f ca="1">IFERROR(NOW()-F26,"-")</f>
        <v>45938.660511111113</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61">
        <f ca="1">IFERROR(NOW()-F27,"-")</f>
        <v>45938.660511111113</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61">
        <f ca="1">IFERROR(NOW()-F28,"-")</f>
        <v>45938.660511111113</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61">
        <f ca="1">IFERROR(NOW()-F29,"-")</f>
        <v>45938.660511111113</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61">
        <f ca="1">IFERROR(NOW()-F30,"-")</f>
        <v>45938.660511111113</v>
      </c>
      <c r="H30" s="161"/>
      <c r="I30" s="161" t="str">
        <f>IFERROR(VLOOKUP(D30,DB!A:F,6,0),"")</f>
        <v/>
      </c>
      <c r="J30" s="161" t="str">
        <f>IFERROR(VLOOKUP(D30,DB!A:G,7,0),"")</f>
        <v/>
      </c>
      <c r="K30" s="161"/>
      <c r="L30" s="161" t="str">
        <f>IFERROR(VLOOKUP(D30,DB!A:I,9,0),"")</f>
        <v/>
      </c>
    </row>
    <row r="31" spans="1:12" ht="31.5" customHeight="1">
      <c r="A31" s="161"/>
      <c r="B31" s="161" t="str">
        <f>IFERROR(VLOOKUP(D31,DB!A:K,11,0),"")</f>
        <v/>
      </c>
      <c r="C31" s="161"/>
      <c r="D31" s="161"/>
      <c r="E31" s="161"/>
      <c r="F31" s="161"/>
      <c r="G31" s="161">
        <f ca="1">IFERROR(NOW()-F31,"-")</f>
        <v>45938.660511111113</v>
      </c>
      <c r="H31" s="161"/>
      <c r="I31" s="161" t="str">
        <f>IFERROR(VLOOKUP(D31,DB!A:F,6,0),"")</f>
        <v/>
      </c>
      <c r="J31" s="161" t="str">
        <f>IFERROR(VLOOKUP(D31,DB!A:G,7,0),"")</f>
        <v/>
      </c>
      <c r="K31" s="161"/>
      <c r="L31" s="161" t="str">
        <f>IFERROR(VLOOKUP(D31,DB!A:I,9,0),"")</f>
        <v/>
      </c>
    </row>
    <row r="32" spans="1:12" ht="31.5" customHeight="1">
      <c r="A32" s="161"/>
      <c r="B32" s="161" t="str">
        <f>IFERROR(VLOOKUP(D32,DB!A:K,11,0),"")</f>
        <v/>
      </c>
      <c r="C32" s="161"/>
      <c r="D32" s="161"/>
      <c r="E32" s="161"/>
      <c r="F32" s="161"/>
      <c r="G32" s="161">
        <f ca="1">IFERROR(NOW()-F32,"-")</f>
        <v>45938.660511111113</v>
      </c>
      <c r="H32" s="161"/>
      <c r="I32" s="161" t="str">
        <f>IFERROR(VLOOKUP(D32,DB!A:F,6,0),"")</f>
        <v/>
      </c>
      <c r="J32" s="161" t="str">
        <f>IFERROR(VLOOKUP(D32,DB!A:G,7,0),"")</f>
        <v/>
      </c>
      <c r="K32" s="161"/>
      <c r="L32" s="161" t="str">
        <f>IFERROR(VLOOKUP(D32,DB!A:I,9,0),"")</f>
        <v/>
      </c>
    </row>
    <row r="33" spans="1:12" ht="31.5" customHeight="1">
      <c r="A33" s="161"/>
      <c r="B33" s="161" t="str">
        <f>IFERROR(VLOOKUP(D33,DB!A:K,11,0),"")</f>
        <v/>
      </c>
      <c r="C33" s="161"/>
      <c r="D33" s="161"/>
      <c r="E33" s="161"/>
      <c r="F33" s="161"/>
      <c r="G33" s="161">
        <f ca="1">IFERROR(NOW()-F33,"-")</f>
        <v>45938.660511111113</v>
      </c>
      <c r="H33" s="161"/>
      <c r="I33" s="161" t="str">
        <f>IFERROR(VLOOKUP(D33,DB!A:F,6,0),"")</f>
        <v/>
      </c>
      <c r="J33" s="161" t="str">
        <f>IFERROR(VLOOKUP(D33,DB!A:G,7,0),"")</f>
        <v/>
      </c>
      <c r="K33" s="161"/>
      <c r="L33" s="161" t="str">
        <f>IFERROR(VLOOKUP(D33,DB!A:I,9,0),"")</f>
        <v/>
      </c>
    </row>
    <row r="34" spans="1:12" ht="31.5" customHeight="1">
      <c r="A34" s="161"/>
      <c r="B34" s="161" t="str">
        <f>IFERROR(VLOOKUP(D34,DB!A:K,11,0),"")</f>
        <v/>
      </c>
      <c r="C34" s="161"/>
      <c r="D34" s="161"/>
      <c r="E34" s="161"/>
      <c r="F34" s="161"/>
      <c r="G34" s="161">
        <f ca="1">IFERROR(NOW()-F34,"-")</f>
        <v>45938.660511111113</v>
      </c>
      <c r="H34" s="161"/>
      <c r="I34" s="161" t="str">
        <f>IFERROR(VLOOKUP(D34,DB!A:F,6,0),"")</f>
        <v/>
      </c>
      <c r="J34" s="161" t="str">
        <f>IFERROR(VLOOKUP(D34,DB!A:G,7,0),"")</f>
        <v/>
      </c>
      <c r="K34" s="161"/>
      <c r="L34" s="161" t="str">
        <f>IFERROR(VLOOKUP(D34,DB!A:I,9,0),"")</f>
        <v/>
      </c>
    </row>
    <row r="35" spans="1:12" ht="31.5" customHeight="1">
      <c r="A35" s="161"/>
      <c r="B35" s="161" t="str">
        <f>IFERROR(VLOOKUP(D35,DB!A:K,11,0),"")</f>
        <v/>
      </c>
      <c r="C35" s="161"/>
      <c r="D35" s="161"/>
      <c r="E35" s="161"/>
      <c r="F35" s="161"/>
      <c r="G35" s="161">
        <f ca="1">IFERROR(NOW()-F35,"-")</f>
        <v>45938.660511111113</v>
      </c>
      <c r="H35" s="161"/>
      <c r="I35" s="161" t="str">
        <f>IFERROR(VLOOKUP(D35,DB!A:F,6,0),"")</f>
        <v/>
      </c>
      <c r="J35" s="161" t="str">
        <f>IFERROR(VLOOKUP(D35,DB!A:G,7,0),"")</f>
        <v/>
      </c>
      <c r="K35" s="161"/>
      <c r="L35" s="161" t="str">
        <f>IFERROR(VLOOKUP(D35,DB!A:I,9,0),"")</f>
        <v/>
      </c>
    </row>
    <row r="36" spans="1:12" ht="31.5" customHeight="1">
      <c r="A36" s="162"/>
      <c r="B36" s="163" t="str">
        <f>IFERROR(VLOOKUP(D36,DB!A:K,11,0),"")</f>
        <v/>
      </c>
      <c r="C36" s="163"/>
      <c r="D36" s="163"/>
      <c r="E36" s="164"/>
      <c r="F36" s="165"/>
      <c r="G36" s="166">
        <f ca="1">IFERROR(NOW()-F36,"-")</f>
        <v>45938.660511111113</v>
      </c>
      <c r="H36" s="165"/>
      <c r="I36" s="163" t="str">
        <f>IFERROR(VLOOKUP(D36,DB!A:F,6,0),"")</f>
        <v/>
      </c>
      <c r="J36" s="163" t="str">
        <f>IFERROR(VLOOKUP(D36,DB!A:G,7,0),"")</f>
        <v/>
      </c>
      <c r="K36" s="167"/>
      <c r="L36" s="164" t="str">
        <f>IFERROR(VLOOKUP(D36,DB!A:I,9,0),"")</f>
        <v/>
      </c>
    </row>
    <row r="37" spans="1:12" ht="31.5" customHeight="1">
      <c r="A37" s="162"/>
      <c r="B37" s="163" t="str">
        <f>IFERROR(VLOOKUP(D37,DB!A:K,11,0),"")</f>
        <v/>
      </c>
      <c r="C37" s="163"/>
      <c r="D37" s="163"/>
      <c r="E37" s="164"/>
      <c r="F37" s="165"/>
      <c r="G37" s="166">
        <f ca="1">IFERROR(NOW()-F37,"-")</f>
        <v>45938.660511111113</v>
      </c>
      <c r="H37" s="165"/>
      <c r="I37" s="163" t="str">
        <f>IFERROR(VLOOKUP(D37,DB!A:F,6,0),"")</f>
        <v/>
      </c>
      <c r="J37" s="163" t="str">
        <f>IFERROR(VLOOKUP(D37,DB!A:G,7,0),"")</f>
        <v/>
      </c>
      <c r="K37" s="167"/>
      <c r="L37" s="164" t="str">
        <f>IFERROR(VLOOKUP(D37,DB!A:I,9,0),"")</f>
        <v/>
      </c>
    </row>
    <row r="38" spans="1:12" ht="31.5" customHeight="1">
      <c r="A38" s="162"/>
      <c r="B38" s="163" t="str">
        <f>IFERROR(VLOOKUP(D38,DB!A:K,11,0),"")</f>
        <v/>
      </c>
      <c r="C38" s="163"/>
      <c r="D38" s="163"/>
      <c r="E38" s="164"/>
      <c r="F38" s="165"/>
      <c r="G38" s="166">
        <f ca="1">IFERROR(NOW()-F38,"-")</f>
        <v>45938.660511111113</v>
      </c>
      <c r="H38" s="165"/>
      <c r="I38" s="163" t="str">
        <f>IFERROR(VLOOKUP(D38,DB!A:F,6,0),"")</f>
        <v/>
      </c>
      <c r="J38" s="163" t="str">
        <f>IFERROR(VLOOKUP(D38,DB!A:G,7,0),"")</f>
        <v/>
      </c>
      <c r="K38" s="167"/>
      <c r="L38" s="164" t="str">
        <f>IFERROR(VLOOKUP(D38,DB!A:I,9,0),"")</f>
        <v/>
      </c>
    </row>
    <row r="39" spans="1:12" ht="31.5" customHeight="1">
      <c r="A39" s="162"/>
      <c r="B39" s="163" t="str">
        <f>IFERROR(VLOOKUP(D39,DB!A:K,11,0),"")</f>
        <v/>
      </c>
      <c r="C39" s="163"/>
      <c r="D39" s="163"/>
      <c r="E39" s="164"/>
      <c r="F39" s="165"/>
      <c r="G39" s="166">
        <f ca="1">IFERROR(NOW()-F39,"-")</f>
        <v>45938.660511111113</v>
      </c>
      <c r="H39" s="165"/>
      <c r="I39" s="163" t="str">
        <f>IFERROR(VLOOKUP(D39,DB!A:F,6,0),"")</f>
        <v/>
      </c>
      <c r="J39" s="163" t="str">
        <f>IFERROR(VLOOKUP(D39,DB!A:G,7,0),"")</f>
        <v/>
      </c>
      <c r="K39" s="167"/>
      <c r="L39" s="164" t="str">
        <f>IFERROR(VLOOKUP(D39,DB!A:I,9,0),"")</f>
        <v/>
      </c>
    </row>
    <row r="40" spans="1:12" ht="31.5" customHeight="1">
      <c r="A40" s="162"/>
      <c r="B40" s="163" t="str">
        <f>IFERROR(VLOOKUP(D40,DB!A:K,11,0),"")</f>
        <v/>
      </c>
      <c r="C40" s="163"/>
      <c r="D40" s="163"/>
      <c r="E40" s="164"/>
      <c r="F40" s="165"/>
      <c r="G40" s="166">
        <f ca="1">IFERROR(NOW()-F40,"-")</f>
        <v>45938.660511111113</v>
      </c>
      <c r="H40" s="165"/>
      <c r="I40" s="163" t="str">
        <f>IFERROR(VLOOKUP(D40,DB!A:F,6,0),"")</f>
        <v/>
      </c>
      <c r="J40" s="163" t="str">
        <f>IFERROR(VLOOKUP(D40,DB!A:G,7,0),"")</f>
        <v/>
      </c>
      <c r="K40" s="167"/>
      <c r="L40" s="164" t="str">
        <f>IFERROR(VLOOKUP(D40,DB!A:I,9,0),"")</f>
        <v/>
      </c>
    </row>
    <row r="41" spans="1:12" ht="31.5" customHeight="1">
      <c r="A41" s="162"/>
      <c r="B41" s="163" t="str">
        <f>IFERROR(VLOOKUP(D41,DB!A:K,11,0),"")</f>
        <v/>
      </c>
      <c r="C41" s="163"/>
      <c r="D41" s="163"/>
      <c r="E41" s="164"/>
      <c r="F41" s="165"/>
      <c r="G41" s="166">
        <f ca="1">IFERROR(NOW()-F41,"-")</f>
        <v>45938.660511111113</v>
      </c>
      <c r="H41" s="165"/>
      <c r="I41" s="163" t="str">
        <f>IFERROR(VLOOKUP(D41,DB!A:F,6,0),"")</f>
        <v/>
      </c>
      <c r="J41" s="163" t="str">
        <f>IFERROR(VLOOKUP(D41,DB!A:G,7,0),"")</f>
        <v/>
      </c>
      <c r="K41" s="167"/>
      <c r="L41" s="164" t="str">
        <f>IFERROR(VLOOKUP(D41,DB!A:I,9,0),"")</f>
        <v/>
      </c>
    </row>
    <row r="42" spans="1:12" ht="31.5" customHeight="1">
      <c r="A42" s="162"/>
      <c r="B42" s="163" t="str">
        <f>IFERROR(VLOOKUP(D42,DB!A:K,11,0),"")</f>
        <v/>
      </c>
      <c r="C42" s="163"/>
      <c r="D42" s="163"/>
      <c r="E42" s="164"/>
      <c r="F42" s="165"/>
      <c r="G42" s="166">
        <f ca="1">IFERROR(NOW()-F42,"-")</f>
        <v>45938.660511111113</v>
      </c>
      <c r="H42" s="165"/>
      <c r="I42" s="163" t="str">
        <f>IFERROR(VLOOKUP(D42,DB!A:F,6,0),"")</f>
        <v/>
      </c>
      <c r="J42" s="163" t="str">
        <f>IFERROR(VLOOKUP(D42,DB!A:G,7,0),"")</f>
        <v/>
      </c>
      <c r="K42" s="167"/>
      <c r="L42" s="164" t="str">
        <f>IFERROR(VLOOKUP(D42,DB!A:I,9,0),"")</f>
        <v/>
      </c>
    </row>
    <row r="43" spans="1:12" ht="31.5" customHeight="1">
      <c r="A43" s="162"/>
      <c r="B43" s="163" t="str">
        <f>IFERROR(VLOOKUP(D43,DB!A:K,11,0),"")</f>
        <v/>
      </c>
      <c r="C43" s="163"/>
      <c r="D43" s="163"/>
      <c r="E43" s="164"/>
      <c r="F43" s="165"/>
      <c r="G43" s="166">
        <f ca="1">IFERROR(NOW()-F43,"-")</f>
        <v>45938.660511111113</v>
      </c>
      <c r="H43" s="165"/>
      <c r="I43" s="163" t="str">
        <f>IFERROR(VLOOKUP(D43,DB!A:F,6,0),"")</f>
        <v/>
      </c>
      <c r="J43" s="163" t="str">
        <f>IFERROR(VLOOKUP(D43,DB!A:G,7,0),"")</f>
        <v/>
      </c>
      <c r="K43" s="167"/>
      <c r="L43" s="164" t="str">
        <f>IFERROR(VLOOKUP(D43,DB!A:I,9,0),"")</f>
        <v/>
      </c>
    </row>
    <row r="44" spans="1:12" ht="31.5" customHeight="1">
      <c r="A44" s="162"/>
      <c r="B44" s="163" t="str">
        <f>IFERROR(VLOOKUP(D44,DB!A:K,11,0),"")</f>
        <v/>
      </c>
      <c r="C44" s="163"/>
      <c r="D44" s="163"/>
      <c r="E44" s="164"/>
      <c r="F44" s="165"/>
      <c r="G44" s="166">
        <f ca="1">IFERROR(NOW()-F44,"-")</f>
        <v>45938.660511111113</v>
      </c>
      <c r="H44" s="165"/>
      <c r="I44" s="163" t="str">
        <f>IFERROR(VLOOKUP(D44,DB!A:F,6,0),"")</f>
        <v/>
      </c>
      <c r="J44" s="163" t="str">
        <f>IFERROR(VLOOKUP(D44,DB!A:G,7,0),"")</f>
        <v/>
      </c>
      <c r="K44" s="167"/>
      <c r="L44" s="164" t="str">
        <f>IFERROR(VLOOKUP(D44,DB!A:I,9,0),"")</f>
        <v/>
      </c>
    </row>
    <row r="45" spans="1:12" ht="31.5" customHeight="1">
      <c r="A45" s="162"/>
      <c r="B45" s="163" t="str">
        <f>IFERROR(VLOOKUP(D45,DB!A:K,11,0),"")</f>
        <v/>
      </c>
      <c r="C45" s="163"/>
      <c r="D45" s="163"/>
      <c r="E45" s="164"/>
      <c r="F45" s="165"/>
      <c r="G45" s="166">
        <f ca="1">IFERROR(NOW()-F45,"-")</f>
        <v>45938.660511111113</v>
      </c>
      <c r="H45" s="165"/>
      <c r="I45" s="163" t="str">
        <f>IFERROR(VLOOKUP(D45,DB!A:F,6,0),"")</f>
        <v/>
      </c>
      <c r="J45" s="163" t="str">
        <f>IFERROR(VLOOKUP(D45,DB!A:G,7,0),"")</f>
        <v/>
      </c>
      <c r="K45" s="167"/>
      <c r="L45" s="164" t="str">
        <f>IFERROR(VLOOKUP(D45,DB!A:I,9,0),"")</f>
        <v/>
      </c>
    </row>
    <row r="46" spans="1:12" ht="31.5" customHeight="1">
      <c r="A46" s="162"/>
      <c r="B46" s="163" t="str">
        <f>IFERROR(VLOOKUP(D46,DB!A:K,11,0),"")</f>
        <v/>
      </c>
      <c r="C46" s="163"/>
      <c r="D46" s="163"/>
      <c r="E46" s="164"/>
      <c r="F46" s="165"/>
      <c r="G46" s="166">
        <f ca="1">IFERROR(NOW()-F46,"-")</f>
        <v>45938.660511111113</v>
      </c>
      <c r="H46" s="165"/>
      <c r="I46" s="163" t="str">
        <f>IFERROR(VLOOKUP(D46,DB!A:F,6,0),"")</f>
        <v/>
      </c>
      <c r="J46" s="163" t="str">
        <f>IFERROR(VLOOKUP(D46,DB!A:G,7,0),"")</f>
        <v/>
      </c>
      <c r="K46" s="167"/>
      <c r="L46" s="164" t="str">
        <f>IFERROR(VLOOKUP(D46,DB!A:I,9,0),"")</f>
        <v/>
      </c>
    </row>
    <row r="47" spans="1:12" ht="31.5" customHeight="1">
      <c r="A47" s="162"/>
      <c r="B47" s="163" t="str">
        <f>IFERROR(VLOOKUP(D47,DB!A:K,11,0),"")</f>
        <v/>
      </c>
      <c r="C47" s="163"/>
      <c r="D47" s="163"/>
      <c r="E47" s="164"/>
      <c r="F47" s="165"/>
      <c r="G47" s="166">
        <f ca="1">IFERROR(NOW()-F47,"-")</f>
        <v>45938.660511111113</v>
      </c>
      <c r="H47" s="165"/>
      <c r="I47" s="163" t="str">
        <f>IFERROR(VLOOKUP(D47,DB!A:F,6,0),"")</f>
        <v/>
      </c>
      <c r="J47" s="163" t="str">
        <f>IFERROR(VLOOKUP(D47,DB!A:G,7,0),"")</f>
        <v/>
      </c>
      <c r="K47" s="167"/>
      <c r="L47" s="164" t="str">
        <f>IFERROR(VLOOKUP(D47,DB!A:I,9,0),"")</f>
        <v/>
      </c>
    </row>
    <row r="48" spans="1:12" ht="31.5" customHeight="1">
      <c r="A48" s="162"/>
      <c r="B48" s="163" t="str">
        <f>IFERROR(VLOOKUP(D48,DB!A:K,11,0),"")</f>
        <v/>
      </c>
      <c r="C48" s="163"/>
      <c r="D48" s="163"/>
      <c r="E48" s="164"/>
      <c r="F48" s="165"/>
      <c r="G48" s="166">
        <f ca="1">IFERROR(NOW()-F48,"-")</f>
        <v>45938.660511111113</v>
      </c>
      <c r="H48" s="165"/>
      <c r="I48" s="163" t="str">
        <f>IFERROR(VLOOKUP(D48,DB!A:F,6,0),"")</f>
        <v/>
      </c>
      <c r="J48" s="163" t="str">
        <f>IFERROR(VLOOKUP(D48,DB!A:G,7,0),"")</f>
        <v/>
      </c>
      <c r="K48" s="167"/>
      <c r="L48" s="164" t="str">
        <f>IFERROR(VLOOKUP(D48,DB!A:I,9,0),"")</f>
        <v/>
      </c>
    </row>
    <row r="49" spans="1:12" ht="31.5" customHeight="1">
      <c r="A49" s="162"/>
      <c r="B49" s="163" t="str">
        <f>IFERROR(VLOOKUP(D49,DB!A:K,11,0),"")</f>
        <v/>
      </c>
      <c r="C49" s="163"/>
      <c r="D49" s="163"/>
      <c r="E49" s="164"/>
      <c r="F49" s="165"/>
      <c r="G49" s="166">
        <f ca="1">IFERROR(NOW()-F49,"-")</f>
        <v>45938.660511111113</v>
      </c>
      <c r="H49" s="165"/>
      <c r="I49" s="163" t="str">
        <f>IFERROR(VLOOKUP(D49,DB!A:F,6,0),"")</f>
        <v/>
      </c>
      <c r="J49" s="163" t="str">
        <f>IFERROR(VLOOKUP(D49,DB!A:G,7,0),"")</f>
        <v/>
      </c>
      <c r="K49" s="167"/>
      <c r="L49" s="164" t="str">
        <f>IFERROR(VLOOKUP(D49,DB!A:I,9,0),"")</f>
        <v/>
      </c>
    </row>
    <row r="50" spans="1:12" ht="31.5" customHeight="1">
      <c r="A50" s="162"/>
      <c r="B50" s="163" t="str">
        <f>IFERROR(VLOOKUP(D50,DB!A:K,11,0),"")</f>
        <v/>
      </c>
      <c r="C50" s="163"/>
      <c r="D50" s="163"/>
      <c r="E50" s="164"/>
      <c r="F50" s="165"/>
      <c r="G50" s="166">
        <f ca="1">IFERROR(NOW()-F50,"-")</f>
        <v>45938.660511111113</v>
      </c>
      <c r="H50" s="165"/>
      <c r="I50" s="163" t="str">
        <f>IFERROR(VLOOKUP(D50,DB!A:F,6,0),"")</f>
        <v/>
      </c>
      <c r="J50" s="163" t="str">
        <f>IFERROR(VLOOKUP(D50,DB!A:G,7,0),"")</f>
        <v/>
      </c>
      <c r="K50" s="167"/>
      <c r="L50" s="164" t="str">
        <f>IFERROR(VLOOKUP(D50,DB!A:I,9,0),"")</f>
        <v/>
      </c>
    </row>
    <row r="51" spans="1:12" ht="31.5" customHeight="1">
      <c r="A51" s="162"/>
      <c r="B51" s="163" t="str">
        <f>IFERROR(VLOOKUP(D51,DB!A:K,11,0),"")</f>
        <v/>
      </c>
      <c r="C51" s="163"/>
      <c r="D51" s="163"/>
      <c r="E51" s="164"/>
      <c r="F51" s="165"/>
      <c r="G51" s="166">
        <f ca="1">IFERROR(NOW()-F51,"-")</f>
        <v>45938.660511111113</v>
      </c>
      <c r="H51" s="165"/>
      <c r="I51" s="163" t="str">
        <f>IFERROR(VLOOKUP(D51,DB!A:F,6,0),"")</f>
        <v/>
      </c>
      <c r="J51" s="163" t="str">
        <f>IFERROR(VLOOKUP(D51,DB!A:G,7,0),"")</f>
        <v/>
      </c>
      <c r="K51" s="167"/>
      <c r="L51" s="164" t="str">
        <f>IFERROR(VLOOKUP(D51,DB!A:I,9,0),"")</f>
        <v/>
      </c>
    </row>
    <row r="52" spans="1:12" ht="31.5" customHeight="1">
      <c r="A52" s="162"/>
      <c r="B52" s="163" t="str">
        <f>IFERROR(VLOOKUP(D52,DB!A:K,11,0),"")</f>
        <v/>
      </c>
      <c r="C52" s="163"/>
      <c r="D52" s="163"/>
      <c r="E52" s="164"/>
      <c r="F52" s="165"/>
      <c r="G52" s="166">
        <f ca="1">IFERROR(NOW()-F52,"-")</f>
        <v>45938.660511111113</v>
      </c>
      <c r="H52" s="165"/>
      <c r="I52" s="163" t="str">
        <f>IFERROR(VLOOKUP(D52,DB!A:F,6,0),"")</f>
        <v/>
      </c>
      <c r="J52" s="163" t="str">
        <f>IFERROR(VLOOKUP(D52,DB!A:G,7,0),"")</f>
        <v/>
      </c>
      <c r="K52" s="167"/>
      <c r="L52" s="164" t="str">
        <f>IFERROR(VLOOKUP(D52,DB!A:I,9,0),"")</f>
        <v/>
      </c>
    </row>
    <row r="53" spans="1:12" ht="31.5" customHeight="1">
      <c r="A53" s="162"/>
      <c r="B53" s="163" t="str">
        <f>IFERROR(VLOOKUP(D53,DB!A:K,11,0),"")</f>
        <v/>
      </c>
      <c r="C53" s="163"/>
      <c r="D53" s="163"/>
      <c r="E53" s="164"/>
      <c r="F53" s="165"/>
      <c r="G53" s="166">
        <f ca="1">IFERROR(NOW()-F53,"-")</f>
        <v>45938.660511111113</v>
      </c>
      <c r="H53" s="165"/>
      <c r="I53" s="163" t="str">
        <f>IFERROR(VLOOKUP(D53,DB!A:F,6,0),"")</f>
        <v/>
      </c>
      <c r="J53" s="163" t="str">
        <f>IFERROR(VLOOKUP(D53,DB!A:G,7,0),"")</f>
        <v/>
      </c>
      <c r="K53" s="167"/>
      <c r="L53" s="164" t="str">
        <f>IFERROR(VLOOKUP(D53,DB!A:I,9,0),"")</f>
        <v/>
      </c>
    </row>
    <row r="54" spans="1:12" ht="31.5" customHeight="1">
      <c r="A54" s="162"/>
      <c r="B54" s="163" t="str">
        <f>IFERROR(VLOOKUP(D54,DB!A:K,11,0),"")</f>
        <v/>
      </c>
      <c r="C54" s="163"/>
      <c r="D54" s="163"/>
      <c r="E54" s="164"/>
      <c r="F54" s="165"/>
      <c r="G54" s="166">
        <f ca="1">IFERROR(NOW()-F54,"-")</f>
        <v>45938.660511111113</v>
      </c>
      <c r="H54" s="165"/>
      <c r="I54" s="163" t="str">
        <f>IFERROR(VLOOKUP(D54,DB!A:F,6,0),"")</f>
        <v/>
      </c>
      <c r="J54" s="163" t="str">
        <f>IFERROR(VLOOKUP(D54,DB!A:G,7,0),"")</f>
        <v/>
      </c>
      <c r="K54" s="167"/>
      <c r="L54" s="164" t="str">
        <f>IFERROR(VLOOKUP(D54,DB!A:I,9,0),"")</f>
        <v/>
      </c>
    </row>
    <row r="55" spans="1:12" ht="31.5" customHeight="1">
      <c r="A55" s="162"/>
      <c r="B55" s="163" t="str">
        <f>IFERROR(VLOOKUP(D55,DB!A:K,11,0),"")</f>
        <v/>
      </c>
      <c r="C55" s="163"/>
      <c r="D55" s="163"/>
      <c r="E55" s="164"/>
      <c r="F55" s="165"/>
      <c r="G55" s="166">
        <f ca="1">IFERROR(NOW()-F55,"-")</f>
        <v>45938.660511111113</v>
      </c>
      <c r="H55" s="165"/>
      <c r="I55" s="163" t="str">
        <f>IFERROR(VLOOKUP(D55,DB!A:F,6,0),"")</f>
        <v/>
      </c>
      <c r="J55" s="163" t="str">
        <f>IFERROR(VLOOKUP(D55,DB!A:G,7,0),"")</f>
        <v/>
      </c>
      <c r="K55" s="167"/>
      <c r="L55" s="164" t="str">
        <f>IFERROR(VLOOKUP(D55,DB!A:I,9,0),"")</f>
        <v/>
      </c>
    </row>
    <row r="56" spans="1:12" ht="31.5" customHeight="1">
      <c r="A56" s="162"/>
      <c r="B56" s="163" t="str">
        <f>IFERROR(VLOOKUP(D56,DB!A:K,11,0),"")</f>
        <v/>
      </c>
      <c r="C56" s="163"/>
      <c r="D56" s="163"/>
      <c r="E56" s="164"/>
      <c r="F56" s="165"/>
      <c r="G56" s="166">
        <f ca="1">IFERROR(NOW()-F56,"-")</f>
        <v>45938.660511111113</v>
      </c>
      <c r="H56" s="165"/>
      <c r="I56" s="163" t="str">
        <f>IFERROR(VLOOKUP(D56,DB!A:F,6,0),"")</f>
        <v/>
      </c>
      <c r="J56" s="163" t="str">
        <f>IFERROR(VLOOKUP(D56,DB!A:G,7,0),"")</f>
        <v/>
      </c>
      <c r="K56" s="167"/>
      <c r="L56" s="164" t="str">
        <f>IFERROR(VLOOKUP(D56,DB!A:I,9,0),"")</f>
        <v/>
      </c>
    </row>
    <row r="57" spans="1:12" ht="31.5" customHeight="1">
      <c r="A57" s="110"/>
      <c r="B57" s="109" t="str">
        <f>IFERROR(VLOOKUP(D57,DB!A:K,11,0),"")</f>
        <v/>
      </c>
      <c r="C57" s="111"/>
      <c r="D57" s="109"/>
      <c r="E57" s="112"/>
      <c r="F57" s="113"/>
      <c r="G57" s="81">
        <f ca="1">IFERROR(NOW()-F57,"-")</f>
        <v>45938.660511111113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45938.660511111113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45938.660511111113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45938.660511111113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45938.660511111113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45938.660511111113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45938.660511111113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45938.660511111113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45938.660511111113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45938.660511111113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45938.660511111113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45938.660511111113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45938.660511111113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45938.660511111113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45938.660511111113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45938.660511111113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45938.660511111113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45938.660511111113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45938.660511111113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45938.660511111113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45938.660511111113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45938.660511111113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45938.660511111113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45938.660511111113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45938.660511111113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45938.660511111113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45938.660511111113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45938.660511111113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45938.660511111113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45938.660511111113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45938.660511111113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45938.660511111113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45938.660511111113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45938.660511111113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45938.660511111113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45938.660511111113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45938.660511111113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45938.660511111113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45938.660511111113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45938.660511111113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45938.660511111113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45938.660511111113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45938.660511111113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45938.660511111113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45938.660511111113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45938.660511111113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45938.660511111113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45938.660511111113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45938.660511111113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45938.660511111113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45938.660511111113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45938.660511111113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45938.660511111113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45938.660511111113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45938.660511111113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45938.660511111113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45938.660511111113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45938.660511111113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45938.660511111113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45938.660511111113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45938.660511111113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45938.660511111113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45938.660511111113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45938.660511111113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45938.660511111113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45938.660511111113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45938.660511111113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45938.660511111113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45938.660511111113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45938.660511111113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45938.660511111113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45938.660511111113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45938.660511111113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45938.660511111113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45938.660511111113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45938.660511111113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45938.660511111113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45938.660511111113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45938.660511111113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45938.660511111113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45938.660511111113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45938.660511111113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45938.660511111113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45938.660511111113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45938.660511111113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45938.660511111113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45938.660511111113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45938.660511111113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45938.660511111113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45938.660511111113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45938.660511111113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45938.660511111113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45938.660511111113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45938.660511111113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45938.660511111113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45938.660511111113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45938.660511111113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45938.660511111113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45938.660511111113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45938.660511111113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45938.660511111113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45938.660511111113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45938.660511111113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45938.660511111113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45938.660511111113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45938.660511111113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45938.660511111113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45938.660511111113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45938.660511111113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45938.660511111113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45938.660511111113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45938.660511111113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45938.660511111113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45938.660511111113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45938.660511111113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45938.660511111113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45938.660511111113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45938.660511111113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45938.660511111113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45938.660511111113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45938.660511111113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45938.660511111113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45938.660511111113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45938.660511111113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45938.660511111113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45938.660511111113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45938.660511111113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45938.660511111113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45938.660511111113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45938.660511111113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45938.660511111113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45938.660511111113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45938.660511111113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45938.660511111113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45938.660511111113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45938.660511111113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45938.660511111113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45938.660511111113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45938.660511111113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45938.660511111113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45938.660511111113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45938.660511111113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45938.660511111113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45938.660511111113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45938.660511111113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45938.660511111113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45938.660511111113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45938.660511111113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45938.660511111113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45938.660511111113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45938.660511111113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45938.660511111113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45938.660511111113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45938.660511111113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45938.660511111113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45938.660511111113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45938.660511111113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45938.660511111113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45938.660511111113</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45938.660511111113</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45938.660511111113</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45938.660511111113</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45938.660511111113</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45938.660511111113</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45938.660511111113</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45938.660511111113</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45938.660511111113</v>
      </c>
      <c r="H223" s="113"/>
      <c r="I223" s="109" t="str">
        <f>IFERROR(VLOOKUP(D223,DB!A:F,6,0),"")</f>
        <v/>
      </c>
      <c r="J223" s="108" t="str">
        <f>IFERROR(VLOOKUP(D223,DB!A:G,7,0),"")</f>
        <v/>
      </c>
      <c r="K223" s="114"/>
      <c r="L223" s="115" t="str">
        <f>IFERROR(VLOOKUP(D223,DB!A:I,9,0),"")</f>
        <v/>
      </c>
    </row>
  </sheetData>
  <dataValidations count="2">
    <dataValidation allowBlank="1" showInputMessage="1" showErrorMessage="1" sqref="E1" xr:uid="{380493DB-286A-4683-AF55-C78F04945A49}"/>
    <dataValidation type="list" allowBlank="1" showInputMessage="1" showErrorMessage="1" sqref="E3 E5 E7:E2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2025-10-08T12:53:10Z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